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rlue\OneDrive\Escritorio\COCEMFE BCN\COCEMFE BCN 2023\TANCAMENT 2022\"/>
    </mc:Choice>
  </mc:AlternateContent>
  <xr:revisionPtr revIDLastSave="0" documentId="13_ncr:1_{E472F20B-D6F0-4201-976F-BCCCBE39B728}" xr6:coauthVersionLast="47" xr6:coauthVersionMax="47" xr10:uidLastSave="{00000000-0000-0000-0000-000000000000}"/>
  <bookViews>
    <workbookView xWindow="-120" yWindow="-120" windowWidth="29040" windowHeight="15840" xr2:uid="{00E711AE-783F-4DA7-9404-CFEEA8BFD120}"/>
  </bookViews>
  <sheets>
    <sheet name="Compte RESULTATS 2022" sheetId="1" r:id="rId1"/>
    <sheet name="Comptes 2022 ACTIU-PASSIU" sheetId="3" r:id="rId2"/>
  </sheets>
  <definedNames>
    <definedName name="_xlnm.Print_Area" localSheetId="1">'Comptes 2022 ACTIU-PASSIU'!$A$1:$C$31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3" l="1"/>
  <c r="C48" i="3"/>
  <c r="C40" i="3" s="1"/>
  <c r="D46" i="3"/>
  <c r="C46" i="3"/>
  <c r="D41" i="3"/>
  <c r="C41" i="3"/>
  <c r="D40" i="3"/>
  <c r="D36" i="3"/>
  <c r="C36" i="3"/>
  <c r="D35" i="3"/>
  <c r="C35" i="3"/>
  <c r="D34" i="3"/>
  <c r="D54" i="3" s="1"/>
  <c r="C34" i="3"/>
  <c r="D23" i="3"/>
  <c r="C23" i="3"/>
  <c r="D21" i="3"/>
  <c r="C21" i="3"/>
  <c r="D17" i="3"/>
  <c r="C17" i="3"/>
  <c r="D16" i="3"/>
  <c r="D28" i="3" s="1"/>
  <c r="C16" i="3"/>
  <c r="C28" i="3" s="1"/>
  <c r="D12" i="3"/>
  <c r="C12" i="3"/>
  <c r="D10" i="3"/>
  <c r="C10" i="3"/>
  <c r="D9" i="3"/>
  <c r="D26" i="3" s="1"/>
  <c r="C9" i="3"/>
  <c r="C26" i="3" s="1"/>
  <c r="C54" i="3" l="1"/>
  <c r="H29" i="1" l="1"/>
  <c r="G29" i="1"/>
  <c r="H25" i="1"/>
  <c r="G25" i="1"/>
  <c r="H19" i="1"/>
  <c r="G19" i="1"/>
  <c r="H10" i="1"/>
  <c r="H39" i="1" s="1"/>
  <c r="H41" i="1" s="1"/>
  <c r="H43" i="1" s="1"/>
  <c r="G10" i="1"/>
  <c r="G39" i="1" l="1"/>
  <c r="G41" i="1" s="1"/>
  <c r="G43" i="1" s="1"/>
</calcChain>
</file>

<file path=xl/sharedStrings.xml><?xml version="1.0" encoding="utf-8"?>
<sst xmlns="http://schemas.openxmlformats.org/spreadsheetml/2006/main" count="71" uniqueCount="68">
  <si>
    <t>COCEMFE BARCELONA</t>
  </si>
  <si>
    <t>ESTAT DE COMPTES      ANY 2022</t>
  </si>
  <si>
    <t>COMPTE DE RESULTATS</t>
  </si>
  <si>
    <t>1. Ingressos per les activitats</t>
  </si>
  <si>
    <t>1.1 Ingressos per prestació de serveis</t>
  </si>
  <si>
    <t>1.2 Ingressos rebuts amb caràcter periodic</t>
  </si>
  <si>
    <t>1.3 Ingressos de col·laboracions i patrocini</t>
  </si>
  <si>
    <t>1.4 Subvencions oficials a les activitats</t>
  </si>
  <si>
    <t>1.5 Donacions i altres Ingressos a les activitats</t>
  </si>
  <si>
    <t>1.6 Reintegrament de subvencions, donacions i altres llegats</t>
  </si>
  <si>
    <t>1.7 Altres Ingressos accessoris a les activitats</t>
  </si>
  <si>
    <t>2. Ajuts concedits i altres despeses</t>
  </si>
  <si>
    <t>2.1  Ajuts concedits i Convenis</t>
  </si>
  <si>
    <t>2.2  Despeses per col·laboracions  i de l'Organ de govern</t>
  </si>
  <si>
    <t>5. Aprovisionaments</t>
  </si>
  <si>
    <t xml:space="preserve">7. Despeses de personal </t>
  </si>
  <si>
    <t>7.1 Sous i salaris</t>
  </si>
  <si>
    <t>7.2 Seguretat Social a càrrec de l'empresa</t>
  </si>
  <si>
    <t>8. Altres despeses d'explotació</t>
  </si>
  <si>
    <t>8.1 Serveis exteriors</t>
  </si>
  <si>
    <t>8.2 Tributs</t>
  </si>
  <si>
    <t>8.3 Altres depeses de gestió corrent</t>
  </si>
  <si>
    <t>8.4 Perdues i variació per operacions corrents</t>
  </si>
  <si>
    <t xml:space="preserve"> </t>
  </si>
  <si>
    <t>9. Amortització de l'immobilitzat</t>
  </si>
  <si>
    <t>13. Altres resultats</t>
  </si>
  <si>
    <t>RESULTAT D'EXPLOTACIÓ</t>
  </si>
  <si>
    <t xml:space="preserve"> 15.  Despeses financeres</t>
  </si>
  <si>
    <t>RESULTAT ABANS D'IMPOSTOS</t>
  </si>
  <si>
    <t xml:space="preserve"> 19.  Impost sobre Beneficis</t>
  </si>
  <si>
    <t>RESULTAT DE L'EXERCICI</t>
  </si>
  <si>
    <t>ACTIU</t>
  </si>
  <si>
    <t>A)   ACTIU NO  CORRENT</t>
  </si>
  <si>
    <t xml:space="preserve">   II. Immobilizat material</t>
  </si>
  <si>
    <t xml:space="preserve">      7. Equips per a processament d'informació</t>
  </si>
  <si>
    <t xml:space="preserve">   VI. Inversions financeres a llarg termini</t>
  </si>
  <si>
    <t xml:space="preserve">      1. Instruments de Patrimoni</t>
  </si>
  <si>
    <t xml:space="preserve">      5. Altres actius financers</t>
  </si>
  <si>
    <t>B)   ACTIU CORRENT</t>
  </si>
  <si>
    <t xml:space="preserve">   III. Usuaris, patrocinadors i deutors de les activitats
</t>
  </si>
  <si>
    <t xml:space="preserve">      1. Usuaris i deutors per vendes i prestacions de serveis</t>
  </si>
  <si>
    <t xml:space="preserve">      4. Altres deutors</t>
  </si>
  <si>
    <t xml:space="preserve">      7. Altres crèdits amb les Administracions Públiques</t>
  </si>
  <si>
    <t xml:space="preserve">   IV. Inversions en entitats del grup i associades a curt termini</t>
  </si>
  <si>
    <t xml:space="preserve">      2. Crèdits a entitats</t>
  </si>
  <si>
    <t xml:space="preserve">   VII. Efectiu i altres actius líquids equivalents</t>
  </si>
  <si>
    <t xml:space="preserve">      1. Tresoreria</t>
  </si>
  <si>
    <t xml:space="preserve"> TOTAL ACTIU (A+B)</t>
  </si>
  <si>
    <t>FONS DE MANIOBRA</t>
  </si>
  <si>
    <t>PASSIU</t>
  </si>
  <si>
    <t>A) PATRIMONI NET</t>
  </si>
  <si>
    <t xml:space="preserve">  A.1 FONS PROPIS</t>
  </si>
  <si>
    <t xml:space="preserve">     IV. Excedents d'exercicis anteriors
</t>
  </si>
  <si>
    <t xml:space="preserve">      1. Romanents</t>
  </si>
  <si>
    <t xml:space="preserve">     VI. Excedents de l'exercici (positiu o negatiu)
</t>
  </si>
  <si>
    <t>C) PASSIU CORRENT</t>
  </si>
  <si>
    <t xml:space="preserve">     III. Deutes a curt termini
</t>
  </si>
  <si>
    <t xml:space="preserve">      1. Deutes amb entitats de crèdit</t>
  </si>
  <si>
    <t xml:space="preserve">      3. Altre passius financers</t>
  </si>
  <si>
    <t xml:space="preserve">     IV. Deutes amb entitats del grup i associades a curt termini
</t>
  </si>
  <si>
    <t xml:space="preserve">      6. Compte corrent  amb entitats del grup i associades </t>
  </si>
  <si>
    <t xml:space="preserve">     V. Creditors per activitats i altres comptes a pagar
</t>
  </si>
  <si>
    <t xml:space="preserve">      3. Creditors varis</t>
  </si>
  <si>
    <t xml:space="preserve">      4. Personal (Remuneracions pendents de pagament)</t>
  </si>
  <si>
    <t xml:space="preserve">      6. Altres deutes amb les Administracions Públiques</t>
  </si>
  <si>
    <t xml:space="preserve">     VI. Periodificacions a curt termini
</t>
  </si>
  <si>
    <t xml:space="preserve"> TOTAL PASSIU </t>
  </si>
  <si>
    <t xml:space="preserve">      2. Altres deutes a curt termii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</si>
</sst>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name val="Times New Roman"/>
      <family val="1"/>
      <charset val="204"/>
    </font>
    <font>
      <b/>
      <sz val="11"/>
      <name val="Calibri"/>
      <family val="2"/>
    </font>
    <font>
      <b/>
      <sz val="12"/>
      <color indexed="8"/>
      <name val="Arial"/>
      <family val="1"/>
      <charset val="204"/>
    </font>
    <font>
      <b/>
      <sz val="10"/>
      <name val="Calibri"/>
      <family val="2"/>
    </font>
    <font>
      <sz val="11"/>
      <color indexed="8"/>
      <name val="Calibri"/>
      <family val="2"/>
    </font>
    <font>
      <b/>
      <sz val="12"/>
      <name val="Calibri"/>
      <family val="2"/>
    </font>
    <font>
      <sz val="16"/>
      <color theme="1"/>
      <name val="Aptos Narrow"/>
      <family val="2"/>
      <scheme val="minor"/>
    </font>
    <font>
      <b/>
      <sz val="11"/>
      <color indexed="8"/>
      <name val="Arial"/>
      <family val="1"/>
      <charset val="204"/>
    </font>
    <font>
      <sz val="11"/>
      <name val="Calibri"/>
      <family val="2"/>
    </font>
    <font>
      <b/>
      <sz val="9"/>
      <color indexed="8"/>
      <name val="Arial"/>
      <family val="1"/>
      <charset val="204"/>
    </font>
    <font>
      <sz val="10"/>
      <name val="Calibri"/>
      <family val="2"/>
    </font>
    <font>
      <sz val="9"/>
      <color indexed="8"/>
      <name val="Arial"/>
      <family val="2"/>
    </font>
    <font>
      <b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0" fontId="5" fillId="0" borderId="0" applyNumberFormat="0" applyFill="0" applyBorder="0" applyProtection="0">
      <alignment vertical="top" wrapText="1"/>
    </xf>
  </cellStyleXfs>
  <cellXfs count="50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2" applyFont="1" applyAlignment="1">
      <alignment horizontal="center" vertical="top" wrapText="1"/>
    </xf>
    <xf numFmtId="0" fontId="7" fillId="2" borderId="1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14" fontId="8" fillId="2" borderId="4" xfId="2" applyNumberFormat="1" applyFont="1" applyFill="1" applyBorder="1" applyAlignment="1">
      <alignment horizontal="center" vertical="center" wrapText="1"/>
    </xf>
    <xf numFmtId="0" fontId="0" fillId="0" borderId="5" xfId="0" applyBorder="1"/>
    <xf numFmtId="164" fontId="1" fillId="0" borderId="6" xfId="1" applyFont="1" applyFill="1" applyBorder="1"/>
    <xf numFmtId="0" fontId="2" fillId="0" borderId="5" xfId="0" applyFont="1" applyBorder="1"/>
    <xf numFmtId="0" fontId="2" fillId="0" borderId="0" xfId="0" applyFont="1"/>
    <xf numFmtId="164" fontId="2" fillId="0" borderId="6" xfId="1" applyFont="1" applyBorder="1"/>
    <xf numFmtId="164" fontId="1" fillId="0" borderId="6" xfId="1" applyFont="1" applyBorder="1"/>
    <xf numFmtId="0" fontId="2" fillId="0" borderId="7" xfId="0" applyFont="1" applyBorder="1"/>
    <xf numFmtId="0" fontId="2" fillId="0" borderId="8" xfId="0" applyFont="1" applyBorder="1"/>
    <xf numFmtId="164" fontId="2" fillId="0" borderId="9" xfId="1" applyFont="1" applyBorder="1"/>
    <xf numFmtId="164" fontId="10" fillId="2" borderId="4" xfId="2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164" fontId="2" fillId="0" borderId="6" xfId="1" applyFont="1" applyBorder="1" applyAlignment="1">
      <alignment vertical="center"/>
    </xf>
    <xf numFmtId="164" fontId="1" fillId="0" borderId="0" xfId="1" applyFont="1"/>
    <xf numFmtId="164" fontId="0" fillId="0" borderId="0" xfId="0" applyNumberFormat="1"/>
    <xf numFmtId="0" fontId="3" fillId="0" borderId="0" xfId="0" applyFont="1" applyAlignment="1">
      <alignment horizontal="center"/>
    </xf>
    <xf numFmtId="0" fontId="11" fillId="0" borderId="0" xfId="0" applyFont="1"/>
    <xf numFmtId="0" fontId="4" fillId="0" borderId="0" xfId="0" quotePrefix="1" applyFont="1" applyAlignment="1">
      <alignment horizontal="center"/>
    </xf>
    <xf numFmtId="0" fontId="12" fillId="0" borderId="0" xfId="2" applyFont="1" applyAlignment="1">
      <alignment horizontal="left" vertical="top"/>
    </xf>
    <xf numFmtId="0" fontId="13" fillId="0" borderId="0" xfId="2" applyFont="1">
      <alignment vertical="top" wrapText="1"/>
    </xf>
    <xf numFmtId="0" fontId="5" fillId="0" borderId="0" xfId="2">
      <alignment vertical="top" wrapText="1"/>
    </xf>
    <xf numFmtId="0" fontId="7" fillId="2" borderId="1" xfId="2" applyFont="1" applyFill="1" applyBorder="1" applyAlignment="1">
      <alignment horizontal="center" vertical="center"/>
    </xf>
    <xf numFmtId="14" fontId="10" fillId="2" borderId="4" xfId="2" applyNumberFormat="1" applyFont="1" applyFill="1" applyBorder="1" applyAlignment="1">
      <alignment horizontal="center" vertical="center" wrapText="1"/>
    </xf>
    <xf numFmtId="0" fontId="14" fillId="0" borderId="10" xfId="2" applyFont="1" applyBorder="1" applyAlignment="1">
      <alignment horizontal="left" vertical="top"/>
    </xf>
    <xf numFmtId="0" fontId="15" fillId="0" borderId="11" xfId="2" applyFont="1" applyBorder="1">
      <alignment vertical="top" wrapText="1"/>
    </xf>
    <xf numFmtId="0" fontId="14" fillId="0" borderId="5" xfId="2" applyFont="1" applyBorder="1" applyAlignment="1">
      <alignment horizontal="left" vertical="center"/>
    </xf>
    <xf numFmtId="0" fontId="14" fillId="0" borderId="5" xfId="2" applyFont="1" applyBorder="1" applyAlignment="1">
      <alignment horizontal="left" vertical="top"/>
    </xf>
    <xf numFmtId="0" fontId="16" fillId="0" borderId="5" xfId="2" applyFont="1" applyBorder="1" applyAlignment="1">
      <alignment horizontal="left" vertical="top"/>
    </xf>
    <xf numFmtId="0" fontId="15" fillId="0" borderId="6" xfId="2" applyFont="1" applyBorder="1">
      <alignment vertical="top" wrapText="1"/>
    </xf>
    <xf numFmtId="0" fontId="14" fillId="0" borderId="5" xfId="2" applyFont="1" applyBorder="1" applyAlignment="1">
      <alignment horizontal="left" vertical="top" wrapText="1"/>
    </xf>
    <xf numFmtId="0" fontId="14" fillId="0" borderId="7" xfId="2" applyFont="1" applyBorder="1" applyAlignment="1">
      <alignment horizontal="left" vertical="top"/>
    </xf>
    <xf numFmtId="0" fontId="15" fillId="0" borderId="9" xfId="2" applyFont="1" applyBorder="1">
      <alignment vertical="top" wrapText="1"/>
    </xf>
    <xf numFmtId="0" fontId="14" fillId="0" borderId="0" xfId="2" applyFont="1" applyAlignment="1">
      <alignment horizontal="left" vertical="top"/>
    </xf>
    <xf numFmtId="0" fontId="15" fillId="0" borderId="0" xfId="2" applyFont="1">
      <alignment vertical="top" wrapText="1"/>
    </xf>
    <xf numFmtId="0" fontId="14" fillId="0" borderId="0" xfId="2" applyFont="1" applyBorder="1" applyAlignment="1">
      <alignment horizontal="right" vertical="center"/>
    </xf>
    <xf numFmtId="164" fontId="2" fillId="0" borderId="6" xfId="1" applyFont="1" applyFill="1" applyBorder="1" applyAlignment="1">
      <alignment vertical="center"/>
    </xf>
    <xf numFmtId="164" fontId="2" fillId="0" borderId="6" xfId="1" applyFont="1" applyFill="1" applyBorder="1"/>
    <xf numFmtId="164" fontId="17" fillId="0" borderId="6" xfId="1" applyFont="1" applyFill="1" applyBorder="1"/>
    <xf numFmtId="0" fontId="16" fillId="0" borderId="5" xfId="2" applyFont="1" applyBorder="1" applyAlignment="1">
      <alignment horizontal="left" vertical="center"/>
    </xf>
    <xf numFmtId="164" fontId="1" fillId="0" borderId="0" xfId="1" applyFont="1" applyFill="1"/>
  </cellXfs>
  <cellStyles count="3">
    <cellStyle name="Coma" xfId="1" builtinId="3"/>
    <cellStyle name="Normal" xfId="0" builtinId="0"/>
    <cellStyle name="Normal 3" xfId="2" xr:uid="{B36D5DC8-024C-4744-A185-85E0A9C94D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B97C3-92BA-45D9-8B4D-EF98277CEE81}">
  <sheetPr>
    <pageSetUpPr fitToPage="1"/>
  </sheetPr>
  <dimension ref="B3:H44"/>
  <sheetViews>
    <sheetView tabSelected="1" showRuler="0" topLeftCell="A7" zoomScaleNormal="100" workbookViewId="0">
      <selection activeCell="H39" sqref="H39"/>
    </sheetView>
  </sheetViews>
  <sheetFormatPr defaultColWidth="11.42578125" defaultRowHeight="15" x14ac:dyDescent="0.25"/>
  <cols>
    <col min="1" max="1" width="6" customWidth="1"/>
    <col min="2" max="2" width="4.85546875" customWidth="1"/>
    <col min="3" max="5" width="9.140625" customWidth="1"/>
    <col min="6" max="6" width="30" customWidth="1"/>
    <col min="7" max="8" width="18.140625" customWidth="1"/>
    <col min="9" max="10" width="9.140625" customWidth="1"/>
    <col min="11" max="11" width="13.5703125" customWidth="1"/>
    <col min="12" max="226" width="9.140625" customWidth="1"/>
  </cols>
  <sheetData>
    <row r="3" spans="2:8" ht="21" x14ac:dyDescent="0.35">
      <c r="C3" s="1" t="s">
        <v>0</v>
      </c>
      <c r="D3" s="1"/>
      <c r="E3" s="1"/>
      <c r="F3" s="1"/>
    </row>
    <row r="4" spans="2:8" ht="18.75" x14ac:dyDescent="0.3">
      <c r="B4" s="2"/>
    </row>
    <row r="5" spans="2:8" ht="18.75" x14ac:dyDescent="0.3">
      <c r="B5" s="3" t="s">
        <v>1</v>
      </c>
      <c r="C5" s="3"/>
      <c r="D5" s="3"/>
      <c r="E5" s="3"/>
      <c r="F5" s="3"/>
      <c r="G5" s="2"/>
      <c r="H5" s="2"/>
    </row>
    <row r="6" spans="2:8" ht="18.75" x14ac:dyDescent="0.3">
      <c r="B6" s="4"/>
      <c r="C6" s="4"/>
      <c r="D6" s="4"/>
      <c r="E6" s="4"/>
      <c r="F6" s="4"/>
      <c r="G6" s="4"/>
      <c r="H6" s="4"/>
    </row>
    <row r="7" spans="2:8" ht="28.5" customHeight="1" thickBot="1" x14ac:dyDescent="0.3">
      <c r="B7" s="5"/>
      <c r="C7" s="5"/>
      <c r="D7" s="5"/>
      <c r="E7" s="5"/>
      <c r="F7" s="5"/>
      <c r="G7" s="5"/>
      <c r="H7" s="6"/>
    </row>
    <row r="8" spans="2:8" ht="16.5" thickBot="1" x14ac:dyDescent="0.3">
      <c r="B8" s="7" t="s">
        <v>2</v>
      </c>
      <c r="C8" s="8"/>
      <c r="D8" s="8"/>
      <c r="E8" s="8"/>
      <c r="F8" s="9"/>
      <c r="G8" s="10">
        <v>44561</v>
      </c>
      <c r="H8" s="10">
        <v>44926</v>
      </c>
    </row>
    <row r="9" spans="2:8" x14ac:dyDescent="0.25">
      <c r="B9" s="11"/>
      <c r="G9" s="12"/>
      <c r="H9" s="12"/>
    </row>
    <row r="10" spans="2:8" x14ac:dyDescent="0.25">
      <c r="B10" s="13" t="s">
        <v>3</v>
      </c>
      <c r="C10" s="14"/>
      <c r="D10" s="14"/>
      <c r="E10" s="14"/>
      <c r="F10" s="14"/>
      <c r="G10" s="15">
        <f>SUM(G11:G17)</f>
        <v>308157.39</v>
      </c>
      <c r="H10" s="15">
        <f>SUM(H11:H17)</f>
        <v>199790.71</v>
      </c>
    </row>
    <row r="11" spans="2:8" x14ac:dyDescent="0.25">
      <c r="B11" s="11"/>
      <c r="C11" t="s">
        <v>4</v>
      </c>
      <c r="G11" s="12">
        <v>116912.33</v>
      </c>
      <c r="H11" s="12">
        <v>33665.019999999997</v>
      </c>
    </row>
    <row r="12" spans="2:8" x14ac:dyDescent="0.25">
      <c r="B12" s="11"/>
      <c r="C12" t="s">
        <v>5</v>
      </c>
      <c r="G12" s="12"/>
      <c r="H12" s="12"/>
    </row>
    <row r="13" spans="2:8" x14ac:dyDescent="0.25">
      <c r="B13" s="11"/>
      <c r="C13" t="s">
        <v>6</v>
      </c>
      <c r="G13" s="12"/>
      <c r="H13" s="12"/>
    </row>
    <row r="14" spans="2:8" x14ac:dyDescent="0.25">
      <c r="B14" s="11"/>
      <c r="C14" t="s">
        <v>7</v>
      </c>
      <c r="G14" s="12">
        <v>197574.56</v>
      </c>
      <c r="H14" s="12">
        <v>165792.4</v>
      </c>
    </row>
    <row r="15" spans="2:8" x14ac:dyDescent="0.25">
      <c r="B15" s="11"/>
      <c r="C15" t="s">
        <v>8</v>
      </c>
      <c r="G15" s="12"/>
      <c r="H15" s="12">
        <v>0</v>
      </c>
    </row>
    <row r="16" spans="2:8" x14ac:dyDescent="0.25">
      <c r="B16" s="11"/>
      <c r="C16" t="s">
        <v>9</v>
      </c>
      <c r="G16" s="12">
        <v>-6987.42</v>
      </c>
      <c r="H16" s="12">
        <v>0</v>
      </c>
    </row>
    <row r="17" spans="2:8" x14ac:dyDescent="0.25">
      <c r="B17" s="11"/>
      <c r="C17" t="s">
        <v>10</v>
      </c>
      <c r="G17" s="12">
        <v>657.92</v>
      </c>
      <c r="H17" s="12">
        <v>333.29</v>
      </c>
    </row>
    <row r="18" spans="2:8" x14ac:dyDescent="0.25">
      <c r="B18" s="11"/>
      <c r="G18" s="12"/>
      <c r="H18" s="12"/>
    </row>
    <row r="19" spans="2:8" x14ac:dyDescent="0.25">
      <c r="B19" s="13" t="s">
        <v>11</v>
      </c>
      <c r="C19" s="14"/>
      <c r="D19" s="14"/>
      <c r="E19" s="14"/>
      <c r="F19" s="14"/>
      <c r="G19" s="15">
        <f>+G20+G21</f>
        <v>-28199.02</v>
      </c>
      <c r="H19" s="15">
        <f>+H20+H21</f>
        <v>-3530.87</v>
      </c>
    </row>
    <row r="20" spans="2:8" x14ac:dyDescent="0.25">
      <c r="B20" s="11"/>
      <c r="C20" t="s">
        <v>12</v>
      </c>
      <c r="G20" s="12">
        <v>-27000</v>
      </c>
      <c r="H20" s="12">
        <v>-3000</v>
      </c>
    </row>
    <row r="21" spans="2:8" x14ac:dyDescent="0.25">
      <c r="B21" s="11"/>
      <c r="C21" t="s">
        <v>13</v>
      </c>
      <c r="G21" s="16">
        <v>-1199.02</v>
      </c>
      <c r="H21" s="16">
        <v>-530.87</v>
      </c>
    </row>
    <row r="22" spans="2:8" x14ac:dyDescent="0.25">
      <c r="B22" s="13" t="s">
        <v>14</v>
      </c>
      <c r="C22" s="14"/>
      <c r="D22" s="14"/>
      <c r="E22" s="14"/>
      <c r="F22" s="14"/>
      <c r="G22" s="15">
        <v>0</v>
      </c>
      <c r="H22" s="15">
        <v>0</v>
      </c>
    </row>
    <row r="23" spans="2:8" x14ac:dyDescent="0.25">
      <c r="B23" s="11"/>
      <c r="G23" s="16"/>
      <c r="H23" s="16"/>
    </row>
    <row r="24" spans="2:8" x14ac:dyDescent="0.25">
      <c r="B24" s="11"/>
      <c r="G24" s="16"/>
      <c r="H24" s="16"/>
    </row>
    <row r="25" spans="2:8" x14ac:dyDescent="0.25">
      <c r="B25" s="13" t="s">
        <v>15</v>
      </c>
      <c r="C25" s="14"/>
      <c r="D25" s="14"/>
      <c r="E25" s="14"/>
      <c r="F25" s="14"/>
      <c r="G25" s="15">
        <f>SUM(G26:G27)</f>
        <v>-122661.22</v>
      </c>
      <c r="H25" s="15">
        <f>SUM(H26:H27)</f>
        <v>-145494.96</v>
      </c>
    </row>
    <row r="26" spans="2:8" x14ac:dyDescent="0.25">
      <c r="B26" s="11"/>
      <c r="C26" t="s">
        <v>16</v>
      </c>
      <c r="G26" s="12">
        <v>-98010.48</v>
      </c>
      <c r="H26" s="12">
        <v>-116598.42</v>
      </c>
    </row>
    <row r="27" spans="2:8" x14ac:dyDescent="0.25">
      <c r="B27" s="11"/>
      <c r="C27" t="s">
        <v>17</v>
      </c>
      <c r="G27" s="12">
        <v>-24650.74</v>
      </c>
      <c r="H27" s="12">
        <v>-28896.54</v>
      </c>
    </row>
    <row r="28" spans="2:8" x14ac:dyDescent="0.25">
      <c r="B28" s="11"/>
      <c r="G28" s="16"/>
      <c r="H28" s="16"/>
    </row>
    <row r="29" spans="2:8" x14ac:dyDescent="0.25">
      <c r="B29" s="13" t="s">
        <v>18</v>
      </c>
      <c r="C29" s="14"/>
      <c r="D29" s="14"/>
      <c r="E29" s="14"/>
      <c r="F29" s="14"/>
      <c r="G29" s="15">
        <f>SUM(G30:G33)</f>
        <v>-150460.27000000002</v>
      </c>
      <c r="H29" s="15">
        <f>SUM(H30:H33)</f>
        <v>-84482.87</v>
      </c>
    </row>
    <row r="30" spans="2:8" x14ac:dyDescent="0.25">
      <c r="B30" s="11"/>
      <c r="C30" t="s">
        <v>19</v>
      </c>
      <c r="G30" s="16">
        <v>-128988.27</v>
      </c>
      <c r="H30" s="16">
        <v>-83712.479999999996</v>
      </c>
    </row>
    <row r="31" spans="2:8" x14ac:dyDescent="0.25">
      <c r="B31" s="11"/>
      <c r="C31" t="s">
        <v>20</v>
      </c>
      <c r="G31" s="16">
        <v>-945</v>
      </c>
      <c r="H31" s="16">
        <v>-590.39</v>
      </c>
    </row>
    <row r="32" spans="2:8" x14ac:dyDescent="0.25">
      <c r="B32" s="11"/>
      <c r="C32" t="s">
        <v>21</v>
      </c>
      <c r="G32" s="15">
        <v>0</v>
      </c>
      <c r="H32" s="16">
        <v>-180</v>
      </c>
    </row>
    <row r="33" spans="2:8" x14ac:dyDescent="0.25">
      <c r="B33" s="11"/>
      <c r="C33" t="s">
        <v>22</v>
      </c>
      <c r="G33" s="16">
        <v>-20527</v>
      </c>
      <c r="H33" s="16">
        <v>0</v>
      </c>
    </row>
    <row r="34" spans="2:8" x14ac:dyDescent="0.25">
      <c r="B34" s="11"/>
      <c r="G34" s="16" t="s">
        <v>23</v>
      </c>
      <c r="H34" s="16" t="s">
        <v>23</v>
      </c>
    </row>
    <row r="35" spans="2:8" x14ac:dyDescent="0.25">
      <c r="B35" s="13" t="s">
        <v>24</v>
      </c>
      <c r="C35" s="14"/>
      <c r="D35" s="14"/>
      <c r="E35" s="14"/>
      <c r="F35" s="14"/>
      <c r="G35" s="15">
        <v>-1270.01</v>
      </c>
      <c r="H35" s="15">
        <v>-1317.15</v>
      </c>
    </row>
    <row r="36" spans="2:8" x14ac:dyDescent="0.25">
      <c r="B36" s="13"/>
      <c r="C36" s="14"/>
      <c r="D36" s="14"/>
      <c r="E36" s="14"/>
      <c r="F36" s="14"/>
      <c r="G36" s="15"/>
      <c r="H36" s="15"/>
    </row>
    <row r="37" spans="2:8" x14ac:dyDescent="0.25">
      <c r="B37" s="13" t="s">
        <v>25</v>
      </c>
      <c r="C37" s="14"/>
      <c r="D37" s="14"/>
      <c r="E37" s="14"/>
      <c r="F37" s="14"/>
      <c r="G37" s="15">
        <v>-1574.56</v>
      </c>
      <c r="H37" s="15">
        <v>107.5</v>
      </c>
    </row>
    <row r="38" spans="2:8" ht="15.75" thickBot="1" x14ac:dyDescent="0.3">
      <c r="B38" s="17"/>
      <c r="C38" s="18"/>
      <c r="D38" s="18"/>
      <c r="E38" s="18"/>
      <c r="F38" s="18"/>
      <c r="G38" s="19"/>
      <c r="H38" s="19"/>
    </row>
    <row r="39" spans="2:8" ht="21.75" customHeight="1" thickBot="1" x14ac:dyDescent="0.3">
      <c r="B39" s="7" t="s">
        <v>26</v>
      </c>
      <c r="C39" s="8"/>
      <c r="D39" s="8"/>
      <c r="E39" s="8"/>
      <c r="F39" s="9"/>
      <c r="G39" s="20">
        <f>+G10+G19+G22+G25+G29+G35+G37</f>
        <v>3992.3099999999754</v>
      </c>
      <c r="H39" s="20">
        <f>+H10+H19+H22+H25+H29+H35+H37</f>
        <v>-34927.639999999992</v>
      </c>
    </row>
    <row r="40" spans="2:8" ht="27" customHeight="1" thickBot="1" x14ac:dyDescent="0.3">
      <c r="B40" s="21" t="s">
        <v>27</v>
      </c>
      <c r="C40" s="14"/>
      <c r="D40" s="14"/>
      <c r="E40" s="14"/>
      <c r="F40" s="14"/>
      <c r="G40" s="22">
        <v>-786.52</v>
      </c>
      <c r="H40" s="22">
        <v>0</v>
      </c>
    </row>
    <row r="41" spans="2:8" ht="21.75" customHeight="1" thickBot="1" x14ac:dyDescent="0.3">
      <c r="B41" s="7" t="s">
        <v>28</v>
      </c>
      <c r="C41" s="8"/>
      <c r="D41" s="8"/>
      <c r="E41" s="8"/>
      <c r="F41" s="9"/>
      <c r="G41" s="20">
        <f>+G39+G40</f>
        <v>3205.7899999999754</v>
      </c>
      <c r="H41" s="20">
        <f>+H39+H40</f>
        <v>-34927.639999999992</v>
      </c>
    </row>
    <row r="42" spans="2:8" ht="27" customHeight="1" thickBot="1" x14ac:dyDescent="0.3">
      <c r="B42" s="21" t="s">
        <v>29</v>
      </c>
      <c r="C42" s="14"/>
      <c r="D42" s="14"/>
      <c r="E42" s="14"/>
      <c r="F42" s="14"/>
      <c r="G42" s="22">
        <v>0</v>
      </c>
      <c r="H42" s="22">
        <v>0</v>
      </c>
    </row>
    <row r="43" spans="2:8" ht="21.75" customHeight="1" thickBot="1" x14ac:dyDescent="0.3">
      <c r="B43" s="7" t="s">
        <v>30</v>
      </c>
      <c r="C43" s="8"/>
      <c r="D43" s="8"/>
      <c r="E43" s="8"/>
      <c r="F43" s="9"/>
      <c r="G43" s="20">
        <f>+G41+G42</f>
        <v>3205.7899999999754</v>
      </c>
      <c r="H43" s="20">
        <f>+H41+H42</f>
        <v>-34927.639999999992</v>
      </c>
    </row>
    <row r="44" spans="2:8" x14ac:dyDescent="0.25">
      <c r="G44" s="23"/>
      <c r="H44" s="23"/>
    </row>
  </sheetData>
  <mergeCells count="6">
    <mergeCell ref="C3:F3"/>
    <mergeCell ref="B5:F5"/>
    <mergeCell ref="B8:F8"/>
    <mergeCell ref="B39:F39"/>
    <mergeCell ref="B41:F41"/>
    <mergeCell ref="B43:F43"/>
  </mergeCells>
  <pageMargins left="0.25" right="0.25" top="0.75" bottom="0.75" header="0.3" footer="0.3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6A85A-575D-40AC-8370-6DB592EA8FAB}">
  <sheetPr>
    <pageSetUpPr fitToPage="1"/>
  </sheetPr>
  <dimension ref="B2:J59"/>
  <sheetViews>
    <sheetView zoomScaleNormal="100" workbookViewId="0">
      <selection activeCell="I10" sqref="I10"/>
    </sheetView>
  </sheetViews>
  <sheetFormatPr defaultColWidth="11.42578125" defaultRowHeight="15" x14ac:dyDescent="0.25"/>
  <cols>
    <col min="1" max="1" width="7.28515625" customWidth="1"/>
    <col min="2" max="2" width="59.28515625" customWidth="1"/>
    <col min="3" max="4" width="17.5703125" customWidth="1"/>
    <col min="5" max="5" width="9.140625" customWidth="1"/>
    <col min="6" max="6" width="13" bestFit="1" customWidth="1"/>
    <col min="7" max="7" width="14.42578125" customWidth="1"/>
    <col min="8" max="8" width="12" bestFit="1" customWidth="1"/>
    <col min="9" max="246" width="9.140625" customWidth="1"/>
  </cols>
  <sheetData>
    <row r="2" spans="2:9" ht="21" x14ac:dyDescent="0.35">
      <c r="B2" s="25" t="s">
        <v>0</v>
      </c>
      <c r="C2" s="26"/>
      <c r="D2" s="26"/>
    </row>
    <row r="3" spans="2:9" ht="18.75" x14ac:dyDescent="0.3">
      <c r="B3" s="2"/>
    </row>
    <row r="4" spans="2:9" ht="18.75" x14ac:dyDescent="0.3">
      <c r="B4" s="4" t="s">
        <v>1</v>
      </c>
      <c r="C4" s="27"/>
      <c r="D4" s="27"/>
    </row>
    <row r="6" spans="2:9" ht="15.75" thickBot="1" x14ac:dyDescent="0.3">
      <c r="B6" s="28"/>
      <c r="C6" s="29"/>
      <c r="D6" s="6"/>
      <c r="E6" s="30"/>
      <c r="F6" s="30"/>
      <c r="G6" s="30"/>
      <c r="H6" s="30"/>
      <c r="I6" s="30"/>
    </row>
    <row r="7" spans="2:9" ht="30" customHeight="1" thickBot="1" x14ac:dyDescent="0.3">
      <c r="B7" s="31" t="s">
        <v>31</v>
      </c>
      <c r="C7" s="32">
        <v>44561</v>
      </c>
      <c r="D7" s="32">
        <v>44926</v>
      </c>
      <c r="E7" s="30"/>
      <c r="F7" s="30"/>
      <c r="G7" s="30"/>
      <c r="H7" s="30"/>
      <c r="I7" s="30"/>
    </row>
    <row r="8" spans="2:9" x14ac:dyDescent="0.25">
      <c r="B8" s="33"/>
      <c r="C8" s="34"/>
      <c r="D8" s="34"/>
      <c r="E8" s="30"/>
      <c r="F8" s="30"/>
      <c r="G8" s="30"/>
      <c r="H8" s="30"/>
      <c r="I8" s="30"/>
    </row>
    <row r="9" spans="2:9" x14ac:dyDescent="0.25">
      <c r="B9" s="35" t="s">
        <v>32</v>
      </c>
      <c r="C9" s="22">
        <f>+C10+C12</f>
        <v>5485.4500000000007</v>
      </c>
      <c r="D9" s="22">
        <f>+D10+D12</f>
        <v>5966.9400000000005</v>
      </c>
      <c r="E9" s="30"/>
      <c r="F9" s="30"/>
      <c r="G9" s="30"/>
      <c r="H9" s="30"/>
      <c r="I9" s="30"/>
    </row>
    <row r="10" spans="2:9" x14ac:dyDescent="0.25">
      <c r="B10" s="36" t="s">
        <v>33</v>
      </c>
      <c r="C10" s="15">
        <f>+C11</f>
        <v>3341.27</v>
      </c>
      <c r="D10" s="15">
        <f>+D11</f>
        <v>3822.76</v>
      </c>
      <c r="E10" s="30"/>
      <c r="F10" s="30"/>
      <c r="G10" s="30"/>
      <c r="H10" s="30"/>
      <c r="I10" s="30"/>
    </row>
    <row r="11" spans="2:9" x14ac:dyDescent="0.25">
      <c r="B11" s="37" t="s">
        <v>34</v>
      </c>
      <c r="C11" s="16">
        <v>3341.27</v>
      </c>
      <c r="D11" s="16">
        <v>3822.76</v>
      </c>
      <c r="E11" s="30"/>
      <c r="F11" s="30"/>
      <c r="G11" s="30"/>
      <c r="H11" s="30"/>
      <c r="I11" s="30"/>
    </row>
    <row r="12" spans="2:9" x14ac:dyDescent="0.25">
      <c r="B12" s="36" t="s">
        <v>35</v>
      </c>
      <c r="C12" s="15">
        <f>+C13+C14</f>
        <v>2144.1800000000003</v>
      </c>
      <c r="D12" s="15">
        <f>+D13+D14</f>
        <v>2144.1800000000003</v>
      </c>
      <c r="E12" s="30"/>
      <c r="F12" s="30"/>
      <c r="G12" s="30"/>
      <c r="H12" s="30"/>
      <c r="I12" s="30"/>
    </row>
    <row r="13" spans="2:9" x14ac:dyDescent="0.25">
      <c r="B13" s="37" t="s">
        <v>36</v>
      </c>
      <c r="C13" s="16">
        <v>1000</v>
      </c>
      <c r="D13" s="16">
        <v>1000</v>
      </c>
      <c r="E13" s="30"/>
      <c r="F13" s="30"/>
      <c r="G13" s="30"/>
      <c r="H13" s="30"/>
      <c r="I13" s="30"/>
    </row>
    <row r="14" spans="2:9" x14ac:dyDescent="0.25">
      <c r="B14" s="37" t="s">
        <v>37</v>
      </c>
      <c r="C14" s="16">
        <v>1144.18</v>
      </c>
      <c r="D14" s="16">
        <v>1144.18</v>
      </c>
      <c r="E14" s="30"/>
      <c r="F14" s="30"/>
      <c r="G14" s="30"/>
      <c r="H14" s="30"/>
      <c r="I14" s="30"/>
    </row>
    <row r="15" spans="2:9" x14ac:dyDescent="0.25">
      <c r="B15" s="36"/>
      <c r="C15" s="38"/>
      <c r="D15" s="38"/>
      <c r="E15" s="30"/>
      <c r="F15" s="30"/>
      <c r="G15" s="30"/>
      <c r="H15" s="30"/>
      <c r="I15" s="30"/>
    </row>
    <row r="16" spans="2:9" ht="22.5" customHeight="1" x14ac:dyDescent="0.25">
      <c r="B16" s="35" t="s">
        <v>38</v>
      </c>
      <c r="C16" s="22">
        <f>+C17+C21+C23</f>
        <v>149092.05000000002</v>
      </c>
      <c r="D16" s="22">
        <f>+D17+D21+D23</f>
        <v>148787.13</v>
      </c>
      <c r="E16" s="30"/>
      <c r="F16" s="30"/>
      <c r="G16" s="30"/>
      <c r="H16" s="30"/>
      <c r="I16" s="30"/>
    </row>
    <row r="17" spans="2:9" ht="14.25" customHeight="1" x14ac:dyDescent="0.25">
      <c r="B17" s="39" t="s">
        <v>39</v>
      </c>
      <c r="C17" s="15">
        <f>SUM(C18:C20)</f>
        <v>112134.06999999999</v>
      </c>
      <c r="D17" s="15">
        <f>SUM(D18:D20)</f>
        <v>121997.75999999999</v>
      </c>
      <c r="E17" s="30"/>
      <c r="F17" s="30"/>
      <c r="G17" s="30"/>
      <c r="H17" s="30"/>
      <c r="I17" s="30"/>
    </row>
    <row r="18" spans="2:9" x14ac:dyDescent="0.25">
      <c r="B18" s="37" t="s">
        <v>40</v>
      </c>
      <c r="C18" s="12">
        <v>109478.2</v>
      </c>
      <c r="D18" s="12">
        <v>119026.92</v>
      </c>
      <c r="E18" s="30"/>
      <c r="F18" s="30"/>
      <c r="G18" s="30"/>
      <c r="H18" s="30"/>
      <c r="I18" s="30"/>
    </row>
    <row r="19" spans="2:9" x14ac:dyDescent="0.25">
      <c r="B19" s="37" t="s">
        <v>41</v>
      </c>
      <c r="C19" s="12">
        <v>0</v>
      </c>
      <c r="D19" s="12">
        <v>0</v>
      </c>
      <c r="E19" s="30"/>
      <c r="F19" s="30"/>
      <c r="G19" s="30"/>
      <c r="H19" s="30"/>
      <c r="I19" s="30"/>
    </row>
    <row r="20" spans="2:9" x14ac:dyDescent="0.25">
      <c r="B20" s="37" t="s">
        <v>42</v>
      </c>
      <c r="C20" s="16">
        <v>2655.87</v>
      </c>
      <c r="D20" s="16">
        <v>2970.84</v>
      </c>
      <c r="E20" s="30"/>
      <c r="F20" s="30"/>
      <c r="G20" s="30"/>
      <c r="H20" s="30"/>
      <c r="I20" s="30"/>
    </row>
    <row r="21" spans="2:9" x14ac:dyDescent="0.25">
      <c r="B21" s="36" t="s">
        <v>43</v>
      </c>
      <c r="C21" s="15">
        <f>SUM(C22)</f>
        <v>28123.5</v>
      </c>
      <c r="D21" s="15">
        <f>SUM(D22)</f>
        <v>26523.5</v>
      </c>
      <c r="E21" s="30"/>
      <c r="F21" s="30"/>
      <c r="G21" s="30"/>
      <c r="H21" s="30"/>
      <c r="I21" s="30"/>
    </row>
    <row r="22" spans="2:9" x14ac:dyDescent="0.25">
      <c r="B22" s="37" t="s">
        <v>44</v>
      </c>
      <c r="C22" s="16">
        <v>28123.5</v>
      </c>
      <c r="D22" s="16">
        <v>26523.5</v>
      </c>
      <c r="E22" s="30"/>
      <c r="F22" s="30"/>
      <c r="G22" s="30"/>
      <c r="H22" s="30"/>
      <c r="I22" s="30"/>
    </row>
    <row r="23" spans="2:9" x14ac:dyDescent="0.25">
      <c r="B23" s="36" t="s">
        <v>45</v>
      </c>
      <c r="C23" s="15">
        <f>+C24</f>
        <v>8834.48</v>
      </c>
      <c r="D23" s="15">
        <f>+D24</f>
        <v>265.87</v>
      </c>
      <c r="E23" s="30"/>
      <c r="F23" s="30"/>
      <c r="G23" s="30"/>
      <c r="H23" s="30"/>
      <c r="I23" s="30"/>
    </row>
    <row r="24" spans="2:9" x14ac:dyDescent="0.25">
      <c r="B24" s="37" t="s">
        <v>46</v>
      </c>
      <c r="C24" s="16">
        <v>8834.48</v>
      </c>
      <c r="D24" s="16">
        <v>265.87</v>
      </c>
      <c r="E24" s="30"/>
      <c r="F24" s="30"/>
      <c r="G24" s="30"/>
      <c r="H24" s="30"/>
      <c r="I24" s="30"/>
    </row>
    <row r="25" spans="2:9" ht="15.75" thickBot="1" x14ac:dyDescent="0.3">
      <c r="B25" s="40"/>
      <c r="C25" s="41"/>
      <c r="D25" s="41"/>
      <c r="E25" s="30"/>
      <c r="F25" s="30"/>
      <c r="G25" s="30"/>
      <c r="H25" s="30"/>
      <c r="I25" s="30"/>
    </row>
    <row r="26" spans="2:9" ht="21.75" customHeight="1" thickBot="1" x14ac:dyDescent="0.3">
      <c r="B26" s="31" t="s">
        <v>47</v>
      </c>
      <c r="C26" s="20">
        <f>+C9+C16</f>
        <v>154577.50000000003</v>
      </c>
      <c r="D26" s="20">
        <f>+D9+D16</f>
        <v>154754.07</v>
      </c>
      <c r="E26" s="30"/>
      <c r="F26" s="30"/>
      <c r="G26" s="30"/>
      <c r="H26" s="30"/>
      <c r="I26" s="30"/>
    </row>
    <row r="27" spans="2:9" x14ac:dyDescent="0.25">
      <c r="B27" s="42"/>
      <c r="C27" s="43"/>
      <c r="D27" s="43"/>
      <c r="E27" s="30"/>
      <c r="F27" s="30"/>
      <c r="G27" s="30"/>
      <c r="H27" s="30"/>
      <c r="I27" s="30"/>
    </row>
    <row r="28" spans="2:9" x14ac:dyDescent="0.25">
      <c r="B28" s="44" t="s">
        <v>48</v>
      </c>
      <c r="C28" s="23">
        <f>+C16-C40</f>
        <v>95535.440000000017</v>
      </c>
      <c r="D28" s="23">
        <f>+D16-D40</f>
        <v>60126.31</v>
      </c>
      <c r="E28" s="30"/>
      <c r="F28" s="30"/>
      <c r="G28" s="30"/>
      <c r="H28" s="30"/>
      <c r="I28" s="30"/>
    </row>
    <row r="29" spans="2:9" x14ac:dyDescent="0.25">
      <c r="B29" s="44"/>
      <c r="C29" s="23"/>
      <c r="D29" s="23"/>
      <c r="E29" s="30"/>
      <c r="F29" s="30"/>
      <c r="G29" s="30"/>
      <c r="H29" s="30"/>
      <c r="I29" s="30"/>
    </row>
    <row r="30" spans="2:9" x14ac:dyDescent="0.25">
      <c r="B30" s="44"/>
      <c r="C30" s="23"/>
      <c r="D30" s="23"/>
      <c r="E30" s="30"/>
      <c r="F30" s="30"/>
      <c r="G30" s="30"/>
      <c r="H30" s="30"/>
      <c r="I30" s="30"/>
    </row>
    <row r="31" spans="2:9" ht="15.75" thickBot="1" x14ac:dyDescent="0.3">
      <c r="B31" s="44"/>
      <c r="C31" s="23"/>
      <c r="D31" s="23"/>
      <c r="E31" s="30"/>
      <c r="F31" s="30"/>
      <c r="G31" s="30"/>
      <c r="H31" s="30"/>
      <c r="I31" s="30"/>
    </row>
    <row r="32" spans="2:9" ht="30" customHeight="1" thickBot="1" x14ac:dyDescent="0.3">
      <c r="B32" s="31" t="s">
        <v>49</v>
      </c>
      <c r="C32" s="32">
        <v>44561</v>
      </c>
      <c r="D32" s="32">
        <v>44926</v>
      </c>
      <c r="E32" s="30"/>
      <c r="F32" s="30"/>
      <c r="G32" s="30"/>
      <c r="H32" s="30"/>
      <c r="I32" s="30"/>
    </row>
    <row r="33" spans="2:9" x14ac:dyDescent="0.25">
      <c r="B33" s="33"/>
      <c r="C33" s="34"/>
      <c r="D33" s="34"/>
      <c r="E33" s="30"/>
      <c r="F33" s="30"/>
      <c r="G33" s="30"/>
      <c r="H33" s="30"/>
      <c r="I33" s="30"/>
    </row>
    <row r="34" spans="2:9" ht="22.5" customHeight="1" x14ac:dyDescent="0.25">
      <c r="B34" s="35" t="s">
        <v>50</v>
      </c>
      <c r="C34" s="45">
        <f>+C35</f>
        <v>101020.89</v>
      </c>
      <c r="D34" s="45">
        <f>+D35</f>
        <v>66093.25</v>
      </c>
      <c r="E34" s="30"/>
      <c r="F34" s="30"/>
      <c r="G34" s="30"/>
      <c r="H34" s="30"/>
      <c r="I34" s="30"/>
    </row>
    <row r="35" spans="2:9" ht="16.5" customHeight="1" x14ac:dyDescent="0.25">
      <c r="B35" s="35" t="s">
        <v>51</v>
      </c>
      <c r="C35" s="45">
        <f>+C36+C38</f>
        <v>101020.89</v>
      </c>
      <c r="D35" s="45">
        <f>+D36+D38</f>
        <v>66093.25</v>
      </c>
      <c r="E35" s="30"/>
      <c r="F35" s="30"/>
      <c r="G35" s="30"/>
      <c r="H35" s="30"/>
      <c r="I35" s="30"/>
    </row>
    <row r="36" spans="2:9" ht="14.25" customHeight="1" x14ac:dyDescent="0.25">
      <c r="B36" s="39" t="s">
        <v>52</v>
      </c>
      <c r="C36" s="46">
        <f>+C37</f>
        <v>97815.1</v>
      </c>
      <c r="D36" s="46">
        <f>+D37</f>
        <v>101020.89</v>
      </c>
      <c r="E36" s="30"/>
      <c r="F36" s="30"/>
      <c r="G36" s="30"/>
      <c r="H36" s="30"/>
      <c r="I36" s="30"/>
    </row>
    <row r="37" spans="2:9" x14ac:dyDescent="0.25">
      <c r="B37" s="37" t="s">
        <v>53</v>
      </c>
      <c r="C37" s="12">
        <v>97815.1</v>
      </c>
      <c r="D37" s="12">
        <v>101020.89</v>
      </c>
      <c r="E37" s="30"/>
      <c r="F37" s="30"/>
      <c r="G37" s="30"/>
      <c r="H37" s="30"/>
      <c r="I37" s="30"/>
    </row>
    <row r="38" spans="2:9" ht="15" customHeight="1" x14ac:dyDescent="0.25">
      <c r="B38" s="39" t="s">
        <v>54</v>
      </c>
      <c r="C38" s="47">
        <v>3205.79</v>
      </c>
      <c r="D38" s="47">
        <v>-34927.64</v>
      </c>
      <c r="E38" s="30"/>
      <c r="F38" s="30"/>
      <c r="G38" s="30"/>
      <c r="H38" s="30"/>
      <c r="I38" s="30"/>
    </row>
    <row r="39" spans="2:9" x14ac:dyDescent="0.25">
      <c r="B39" s="37"/>
      <c r="C39" s="16"/>
      <c r="D39" s="16"/>
      <c r="E39" s="30"/>
      <c r="F39" s="30"/>
      <c r="G39" s="30"/>
      <c r="H39" s="30"/>
      <c r="I39" s="30"/>
    </row>
    <row r="40" spans="2:9" ht="22.5" customHeight="1" x14ac:dyDescent="0.25">
      <c r="B40" s="35" t="s">
        <v>55</v>
      </c>
      <c r="C40" s="15">
        <f>+C41+C46+C48+C52</f>
        <v>53556.61</v>
      </c>
      <c r="D40" s="15">
        <f>+D41+D46+D48</f>
        <v>88660.82</v>
      </c>
      <c r="E40" s="30"/>
      <c r="F40" s="30"/>
      <c r="G40" s="30"/>
      <c r="H40" s="30"/>
      <c r="I40" s="30"/>
    </row>
    <row r="41" spans="2:9" ht="15" customHeight="1" x14ac:dyDescent="0.25">
      <c r="B41" s="39" t="s">
        <v>56</v>
      </c>
      <c r="C41" s="15">
        <f>SUM(C42:C44)</f>
        <v>8000</v>
      </c>
      <c r="D41" s="15">
        <f>SUM(D42:D45)</f>
        <v>33563.020000000004</v>
      </c>
      <c r="E41" s="30"/>
      <c r="F41" s="30"/>
      <c r="G41" s="30"/>
      <c r="H41" s="30"/>
      <c r="I41" s="30"/>
    </row>
    <row r="42" spans="2:9" ht="15" customHeight="1" x14ac:dyDescent="0.25">
      <c r="B42" s="48" t="s">
        <v>57</v>
      </c>
      <c r="C42" s="16">
        <v>0</v>
      </c>
      <c r="D42" s="16">
        <v>30277.02</v>
      </c>
      <c r="E42" s="30"/>
      <c r="F42" s="30"/>
      <c r="G42" s="30"/>
      <c r="H42" s="30"/>
      <c r="I42" s="30"/>
    </row>
    <row r="43" spans="2:9" ht="15" customHeight="1" x14ac:dyDescent="0.25">
      <c r="B43" s="37" t="s">
        <v>67</v>
      </c>
      <c r="C43" s="16">
        <v>0</v>
      </c>
      <c r="D43" s="16">
        <v>3286</v>
      </c>
      <c r="E43" s="30"/>
      <c r="F43" s="30"/>
      <c r="G43" s="30"/>
      <c r="H43" s="30"/>
      <c r="I43" s="30"/>
    </row>
    <row r="44" spans="2:9" ht="15" customHeight="1" x14ac:dyDescent="0.25">
      <c r="B44" s="37" t="s">
        <v>58</v>
      </c>
      <c r="C44" s="16">
        <v>8000</v>
      </c>
      <c r="D44" s="16">
        <v>0</v>
      </c>
      <c r="E44" s="30"/>
      <c r="F44" s="30"/>
      <c r="G44" s="30"/>
      <c r="H44" s="30"/>
      <c r="I44" s="30"/>
    </row>
    <row r="45" spans="2:9" ht="15" customHeight="1" x14ac:dyDescent="0.25">
      <c r="B45" s="37"/>
      <c r="C45" s="16"/>
      <c r="D45" s="16">
        <v>0</v>
      </c>
      <c r="E45" s="30"/>
      <c r="F45" s="30"/>
      <c r="G45" s="30"/>
      <c r="H45" s="30"/>
      <c r="I45" s="30"/>
    </row>
    <row r="46" spans="2:9" ht="15" customHeight="1" x14ac:dyDescent="0.25">
      <c r="B46" s="39" t="s">
        <v>59</v>
      </c>
      <c r="C46" s="15">
        <f>+C47</f>
        <v>23800</v>
      </c>
      <c r="D46" s="15">
        <f>+D47</f>
        <v>23800</v>
      </c>
      <c r="E46" s="30"/>
      <c r="F46" s="30"/>
      <c r="G46" s="30"/>
      <c r="H46" s="30"/>
      <c r="I46" s="30"/>
    </row>
    <row r="47" spans="2:9" ht="15" customHeight="1" x14ac:dyDescent="0.25">
      <c r="B47" s="37" t="s">
        <v>60</v>
      </c>
      <c r="C47" s="16">
        <v>23800</v>
      </c>
      <c r="D47" s="16">
        <v>23800</v>
      </c>
      <c r="E47" s="30"/>
      <c r="F47" s="30"/>
      <c r="G47" s="30"/>
      <c r="H47" s="30"/>
      <c r="I47" s="30"/>
    </row>
    <row r="48" spans="2:9" ht="15" customHeight="1" x14ac:dyDescent="0.25">
      <c r="B48" s="39" t="s">
        <v>61</v>
      </c>
      <c r="C48" s="15">
        <f>SUM(C49:C51)</f>
        <v>10160.61</v>
      </c>
      <c r="D48" s="15">
        <f>SUM(D49:D51)</f>
        <v>31297.800000000003</v>
      </c>
      <c r="E48" s="30"/>
      <c r="F48" s="30"/>
      <c r="G48" s="30"/>
      <c r="H48" s="30"/>
      <c r="I48" s="30"/>
    </row>
    <row r="49" spans="2:10" ht="15" customHeight="1" x14ac:dyDescent="0.25">
      <c r="B49" s="37" t="s">
        <v>62</v>
      </c>
      <c r="C49" s="16">
        <v>1228.29</v>
      </c>
      <c r="D49" s="16">
        <v>23870.38</v>
      </c>
      <c r="E49" s="30"/>
      <c r="F49" s="30"/>
      <c r="G49" s="30"/>
      <c r="H49" s="30"/>
      <c r="I49" s="30"/>
    </row>
    <row r="50" spans="2:10" ht="15" customHeight="1" x14ac:dyDescent="0.25">
      <c r="B50" s="37" t="s">
        <v>63</v>
      </c>
      <c r="C50" s="16">
        <v>107.5</v>
      </c>
      <c r="D50" s="16">
        <v>0</v>
      </c>
      <c r="E50" s="30"/>
      <c r="F50" s="30"/>
      <c r="G50" s="30"/>
      <c r="H50" s="30"/>
      <c r="I50" s="30"/>
    </row>
    <row r="51" spans="2:10" ht="15" customHeight="1" x14ac:dyDescent="0.25">
      <c r="B51" s="37" t="s">
        <v>64</v>
      </c>
      <c r="C51" s="16">
        <v>8824.82</v>
      </c>
      <c r="D51" s="16">
        <v>7427.42</v>
      </c>
      <c r="E51" s="30"/>
      <c r="F51" s="30"/>
      <c r="G51" s="30"/>
      <c r="H51" s="30"/>
      <c r="I51" s="30"/>
    </row>
    <row r="52" spans="2:10" ht="15" customHeight="1" x14ac:dyDescent="0.25">
      <c r="B52" s="39" t="s">
        <v>65</v>
      </c>
      <c r="C52" s="15">
        <v>11596</v>
      </c>
      <c r="D52" s="15">
        <v>0</v>
      </c>
      <c r="E52" s="30"/>
      <c r="F52" s="30"/>
      <c r="G52" s="30"/>
      <c r="H52" s="30"/>
      <c r="I52" s="30"/>
    </row>
    <row r="53" spans="2:10" ht="15.75" thickBot="1" x14ac:dyDescent="0.3">
      <c r="B53" s="40"/>
      <c r="C53" s="41"/>
      <c r="D53" s="41"/>
      <c r="E53" s="30"/>
      <c r="F53" s="30"/>
      <c r="G53" s="30"/>
      <c r="H53" s="30"/>
      <c r="I53" s="30"/>
    </row>
    <row r="54" spans="2:10" ht="21.75" customHeight="1" thickBot="1" x14ac:dyDescent="0.3">
      <c r="B54" s="31" t="s">
        <v>66</v>
      </c>
      <c r="C54" s="20">
        <f>+C34+C40</f>
        <v>154577.5</v>
      </c>
      <c r="D54" s="20">
        <f>+D34+D40</f>
        <v>154754.07</v>
      </c>
      <c r="E54" s="30"/>
      <c r="F54" s="30"/>
      <c r="G54" s="30"/>
      <c r="H54" s="30"/>
      <c r="I54" s="30"/>
    </row>
    <row r="55" spans="2:10" x14ac:dyDescent="0.25">
      <c r="B55" s="42"/>
      <c r="C55" s="43"/>
      <c r="D55" s="43"/>
      <c r="E55" s="30"/>
      <c r="F55" s="30"/>
      <c r="G55" s="30"/>
      <c r="H55" s="30"/>
      <c r="I55" s="30"/>
      <c r="J55" s="30"/>
    </row>
    <row r="56" spans="2:10" x14ac:dyDescent="0.25">
      <c r="C56" s="49"/>
      <c r="D56" s="49"/>
    </row>
    <row r="58" spans="2:10" x14ac:dyDescent="0.25">
      <c r="C58" s="24"/>
      <c r="D58" s="24"/>
    </row>
    <row r="59" spans="2:10" x14ac:dyDescent="0.25">
      <c r="C59" s="24"/>
      <c r="D59" s="24"/>
    </row>
  </sheetData>
  <pageMargins left="0.70866141732283472" right="0.70866141732283472" top="0.74803149606299213" bottom="0.74803149606299213" header="0.31496062992125984" footer="0.31496062992125984"/>
  <pageSetup paperSize="9" scale="64" orientation="portrait" r:id="rId1"/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Compte RESULTATS 2022</vt:lpstr>
      <vt:lpstr>Comptes 2022 ACTIU-PASSIU</vt:lpstr>
      <vt:lpstr>'Comptes 2022 ACTIU-PASSIU'!Àrea_d'impressió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 RAMON LUESMA PONS</dc:creator>
  <cp:lastModifiedBy>JOSEP RAMON LUESMA PONS</cp:lastModifiedBy>
  <dcterms:created xsi:type="dcterms:W3CDTF">2024-03-04T10:09:58Z</dcterms:created>
  <dcterms:modified xsi:type="dcterms:W3CDTF">2024-03-04T10:23:11Z</dcterms:modified>
</cp:coreProperties>
</file>