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COCEMFE BARCELONA\COMUNICACIÓ\XARXES SOCIALS\WEB\"/>
    </mc:Choice>
  </mc:AlternateContent>
  <bookViews>
    <workbookView xWindow="0" yWindow="0" windowWidth="19180" windowHeight="7030" activeTab="1"/>
  </bookViews>
  <sheets>
    <sheet name="Compte Resultats 2019" sheetId="1" r:id="rId1"/>
    <sheet name="Estat Comptes 2019 ACTIU-PASSIU" sheetId="2" r:id="rId2"/>
  </sheets>
  <definedNames>
    <definedName name="_xlnm.Print_Area" localSheetId="1">'Estat Comptes 2019 ACTIU-PASSIU'!$A$1:$D$30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45" i="2" l="1"/>
  <c r="C45" i="2"/>
  <c r="D43" i="2"/>
  <c r="C43" i="2"/>
  <c r="D40" i="2"/>
  <c r="C40" i="2"/>
  <c r="C39" i="2" s="1"/>
  <c r="D35" i="2"/>
  <c r="D34" i="2" s="1"/>
  <c r="D33" i="2" s="1"/>
  <c r="C35" i="2"/>
  <c r="C34" i="2" s="1"/>
  <c r="C33" i="2" s="1"/>
  <c r="D39" i="2" l="1"/>
  <c r="D49" i="2" s="1"/>
  <c r="C49" i="2"/>
  <c r="D22" i="2" l="1"/>
  <c r="D12" i="2"/>
  <c r="C22" i="2"/>
  <c r="D20" i="2"/>
  <c r="D16" i="2"/>
  <c r="C16" i="2"/>
  <c r="C12" i="2"/>
  <c r="D11" i="2"/>
  <c r="D10" i="2"/>
  <c r="C10" i="2"/>
  <c r="G27" i="1"/>
  <c r="G23" i="1"/>
  <c r="H17" i="1"/>
  <c r="G17" i="1"/>
  <c r="G10" i="1"/>
  <c r="C15" i="2" l="1"/>
  <c r="C9" i="2"/>
  <c r="D15" i="2"/>
  <c r="D9" i="2"/>
  <c r="H27" i="1"/>
  <c r="G34" i="1"/>
  <c r="G36" i="1" s="1"/>
  <c r="H23" i="1"/>
  <c r="H10" i="1"/>
  <c r="C25" i="2" l="1"/>
  <c r="D25" i="2"/>
  <c r="H34" i="1"/>
  <c r="H36" i="1" s="1"/>
</calcChain>
</file>

<file path=xl/sharedStrings.xml><?xml version="1.0" encoding="utf-8"?>
<sst xmlns="http://schemas.openxmlformats.org/spreadsheetml/2006/main" count="61" uniqueCount="57">
  <si>
    <t>COCEMFE BARCELONA</t>
  </si>
  <si>
    <t>ESTAT DE COMPTES      ANY 2019</t>
  </si>
  <si>
    <t>COMPTE DE RESULTATS</t>
  </si>
  <si>
    <t>1. Ingressos per les activitats</t>
  </si>
  <si>
    <t>1.1 Ingressos per prestació de serveis</t>
  </si>
  <si>
    <t>1.2 Ingressos rebuts amb caràcter periodic</t>
  </si>
  <si>
    <t>1.3 Ingressos de col·laboracions i patrocini</t>
  </si>
  <si>
    <t>1.4 Subvencions oficials a les activitats</t>
  </si>
  <si>
    <t>1.5 Donacions i altres Ingressos a les activitats</t>
  </si>
  <si>
    <t>2. Ajuts concedits i altres despeses</t>
  </si>
  <si>
    <t>2.1  Ajuts concedits i Convenis</t>
  </si>
  <si>
    <t>2.2  Despeses exercici, Organ de govern</t>
  </si>
  <si>
    <t>5. Aprovisionaments</t>
  </si>
  <si>
    <t xml:space="preserve">7. Despeses de personal </t>
  </si>
  <si>
    <t>7.1 Sous i salaris</t>
  </si>
  <si>
    <t>7.2 Seguretat Social a càrrec de l'empresa</t>
  </si>
  <si>
    <t>8. Altres despeses d'explotació</t>
  </si>
  <si>
    <t>8.1 Serveis exteriors</t>
  </si>
  <si>
    <t>8.3 Altres depeses de gestió corrent</t>
  </si>
  <si>
    <t>8.4 Perdues i variació per operacions corrents</t>
  </si>
  <si>
    <t xml:space="preserve"> </t>
  </si>
  <si>
    <t>9. Amortització de l'immobilitzat</t>
  </si>
  <si>
    <t>RESULTAT D'EXPLOTACIÓ</t>
  </si>
  <si>
    <t xml:space="preserve"> 19.  Impost sobre Beneficis</t>
  </si>
  <si>
    <t>ACTIU</t>
  </si>
  <si>
    <t>A)   ACTIU NO  CORRENT</t>
  </si>
  <si>
    <t xml:space="preserve">   II. Immobilizat material</t>
  </si>
  <si>
    <t xml:space="preserve">      7. Equips per a processament d'informació</t>
  </si>
  <si>
    <t xml:space="preserve">   VI. Inversions financeres a llarg termini</t>
  </si>
  <si>
    <t xml:space="preserve">      5. Altres actius financers</t>
  </si>
  <si>
    <t>B)   ACTIU CORRENT</t>
  </si>
  <si>
    <t xml:space="preserve">   III. Usuaris, patrocinadors i deutors de les activitats
</t>
  </si>
  <si>
    <t xml:space="preserve">      1. Usuaris i deutors per vendes i prestacions de serveis</t>
  </si>
  <si>
    <t xml:space="preserve">      4. Altres deutors</t>
  </si>
  <si>
    <t xml:space="preserve">      7. Altres crèdits amb les Administracions Públiques</t>
  </si>
  <si>
    <t xml:space="preserve">   IV. Inversions en entitats del grup i associades a curt termini</t>
  </si>
  <si>
    <t xml:space="preserve">      2. Crèdits a entitats</t>
  </si>
  <si>
    <t xml:space="preserve">   VII. Efectiu i altres actius líquids equivalents</t>
  </si>
  <si>
    <t xml:space="preserve">      1. Tresoreria</t>
  </si>
  <si>
    <t xml:space="preserve"> TOTAL ACTIU (A+B)</t>
  </si>
  <si>
    <t>FONS DE MANIOBRA</t>
  </si>
  <si>
    <t>PASSIU</t>
  </si>
  <si>
    <t>A) PATRIMONI NET</t>
  </si>
  <si>
    <t xml:space="preserve">  A.1 FONS PROPIS</t>
  </si>
  <si>
    <t xml:space="preserve">     IV. Excedents d'exercicis anteriors
</t>
  </si>
  <si>
    <t xml:space="preserve">      1. Romanents</t>
  </si>
  <si>
    <t xml:space="preserve">     VI. Excedents de l'exercici (positiu o negatiu)
</t>
  </si>
  <si>
    <t>C) PASSIU CORRENT</t>
  </si>
  <si>
    <t xml:space="preserve">     III. Deutes a curt termini
</t>
  </si>
  <si>
    <t xml:space="preserve">      1. Deutes amb entitats de crèdit</t>
  </si>
  <si>
    <t xml:space="preserve">      3. Altre passius financers</t>
  </si>
  <si>
    <t xml:space="preserve">     IV. Deutes amb entitats del grup i associades a curt termini
</t>
  </si>
  <si>
    <t xml:space="preserve">      6. Compte corrent  amb entitats del grup i associades </t>
  </si>
  <si>
    <t xml:space="preserve">     V. Creditors per activitats i altres comptes a pagar
</t>
  </si>
  <si>
    <t xml:space="preserve">      3. Creditors varis</t>
  </si>
  <si>
    <t xml:space="preserve">      6. Altres deutes amb les Administracions Públiques</t>
  </si>
  <si>
    <t xml:space="preserve"> TOTAL PASSIU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</si>
</sst>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indexed="8"/>
      <name val="Arial"/>
      <family val="1"/>
      <charset val="20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b/>
      <sz val="11"/>
      <color indexed="8"/>
      <name val="Arial"/>
      <family val="1"/>
      <charset val="204"/>
    </font>
    <font>
      <sz val="11"/>
      <name val="Calibri"/>
      <family val="2"/>
    </font>
    <font>
      <sz val="10"/>
      <name val="Calibri"/>
      <family val="2"/>
    </font>
    <font>
      <b/>
      <sz val="9"/>
      <color indexed="8"/>
      <name val="Arial"/>
      <family val="1"/>
      <charset val="204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5" fillId="0" borderId="0" applyNumberFormat="0" applyFill="0" applyBorder="0" applyProtection="0">
      <alignment vertical="top" wrapText="1"/>
    </xf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7" fillId="2" borderId="4" xfId="2" applyNumberFormat="1" applyFont="1" applyFill="1" applyBorder="1" applyAlignment="1">
      <alignment horizontal="center" vertical="center" wrapText="1"/>
    </xf>
    <xf numFmtId="0" fontId="0" fillId="0" borderId="5" xfId="0" applyBorder="1"/>
    <xf numFmtId="43" fontId="1" fillId="0" borderId="6" xfId="1" applyFont="1" applyFill="1" applyBorder="1"/>
    <xf numFmtId="0" fontId="2" fillId="0" borderId="5" xfId="0" applyFont="1" applyBorder="1"/>
    <xf numFmtId="0" fontId="2" fillId="0" borderId="0" xfId="0" applyFont="1"/>
    <xf numFmtId="43" fontId="2" fillId="0" borderId="6" xfId="1" applyFont="1" applyBorder="1"/>
    <xf numFmtId="43" fontId="1" fillId="0" borderId="6" xfId="1" applyFont="1" applyBorder="1"/>
    <xf numFmtId="43" fontId="1" fillId="0" borderId="0" xfId="1" applyFont="1"/>
    <xf numFmtId="0" fontId="2" fillId="0" borderId="7" xfId="0" applyFont="1" applyBorder="1"/>
    <xf numFmtId="0" fontId="2" fillId="0" borderId="8" xfId="0" applyFont="1" applyBorder="1"/>
    <xf numFmtId="43" fontId="2" fillId="0" borderId="9" xfId="1" applyFont="1" applyBorder="1"/>
    <xf numFmtId="43" fontId="9" fillId="2" borderId="4" xfId="2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0" fontId="11" fillId="0" borderId="0" xfId="2" applyFont="1" applyAlignment="1">
      <alignment horizontal="left" vertical="top"/>
    </xf>
    <xf numFmtId="0" fontId="12" fillId="0" borderId="0" xfId="2" applyFont="1">
      <alignment vertical="top" wrapText="1"/>
    </xf>
    <xf numFmtId="0" fontId="13" fillId="0" borderId="0" xfId="2" applyFont="1">
      <alignment vertical="top" wrapText="1"/>
    </xf>
    <xf numFmtId="0" fontId="5" fillId="0" borderId="0" xfId="2">
      <alignment vertical="top" wrapText="1"/>
    </xf>
    <xf numFmtId="0" fontId="6" fillId="2" borderId="1" xfId="2" applyFont="1" applyFill="1" applyBorder="1" applyAlignment="1">
      <alignment horizontal="center" vertical="center"/>
    </xf>
    <xf numFmtId="14" fontId="9" fillId="2" borderId="4" xfId="2" applyNumberFormat="1" applyFont="1" applyFill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top"/>
    </xf>
    <xf numFmtId="0" fontId="13" fillId="0" borderId="11" xfId="2" applyFont="1" applyBorder="1">
      <alignment vertical="top" wrapText="1"/>
    </xf>
    <xf numFmtId="0" fontId="14" fillId="0" borderId="5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13" fillId="0" borderId="6" xfId="2" applyFont="1" applyBorder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4" fillId="0" borderId="7" xfId="2" applyFont="1" applyBorder="1" applyAlignment="1">
      <alignment horizontal="left" vertical="top"/>
    </xf>
    <xf numFmtId="0" fontId="13" fillId="0" borderId="9" xfId="2" applyFont="1" applyBorder="1">
      <alignment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Border="1" applyAlignment="1">
      <alignment horizontal="right" vertical="center"/>
    </xf>
    <xf numFmtId="43" fontId="2" fillId="0" borderId="6" xfId="1" applyFont="1" applyFill="1" applyBorder="1" applyAlignment="1">
      <alignment vertical="center"/>
    </xf>
    <xf numFmtId="43" fontId="2" fillId="0" borderId="6" xfId="1" applyFont="1" applyFill="1" applyBorder="1"/>
    <xf numFmtId="43" fontId="16" fillId="0" borderId="6" xfId="1" applyFont="1" applyBorder="1"/>
    <xf numFmtId="43" fontId="16" fillId="0" borderId="6" xfId="1" applyFont="1" applyFill="1" applyBorder="1"/>
    <xf numFmtId="0" fontId="15" fillId="0" borderId="5" xfId="2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8"/>
  <sheetViews>
    <sheetView showRuler="0" topLeftCell="A6" zoomScaleNormal="100" workbookViewId="0">
      <selection activeCell="H28" sqref="H28"/>
    </sheetView>
  </sheetViews>
  <sheetFormatPr baseColWidth="10" defaultColWidth="11.453125" defaultRowHeight="14.5" x14ac:dyDescent="0.35"/>
  <cols>
    <col min="1" max="1" width="6" customWidth="1"/>
    <col min="2" max="2" width="4.81640625" customWidth="1"/>
    <col min="3" max="5" width="9.1796875" customWidth="1"/>
    <col min="6" max="6" width="28.453125" customWidth="1"/>
    <col min="7" max="8" width="18.1796875" customWidth="1"/>
    <col min="9" max="228" width="9.1796875" customWidth="1"/>
  </cols>
  <sheetData>
    <row r="3" spans="2:8" ht="21" x14ac:dyDescent="0.5">
      <c r="C3" s="43" t="s">
        <v>0</v>
      </c>
      <c r="D3" s="43"/>
      <c r="E3" s="43"/>
      <c r="F3" s="43"/>
    </row>
    <row r="4" spans="2:8" ht="18.5" x14ac:dyDescent="0.45">
      <c r="B4" s="1"/>
    </row>
    <row r="5" spans="2:8" ht="18.5" x14ac:dyDescent="0.45">
      <c r="B5" s="44" t="s">
        <v>1</v>
      </c>
      <c r="C5" s="44"/>
      <c r="D5" s="44"/>
      <c r="E5" s="44"/>
      <c r="F5" s="44"/>
      <c r="G5" s="1"/>
      <c r="H5" s="1"/>
    </row>
    <row r="6" spans="2:8" ht="18.5" x14ac:dyDescent="0.45">
      <c r="B6" s="2"/>
      <c r="C6" s="2"/>
      <c r="D6" s="2"/>
      <c r="E6" s="2"/>
      <c r="F6" s="2"/>
      <c r="G6" s="2"/>
      <c r="H6" s="2"/>
    </row>
    <row r="7" spans="2:8" ht="15" thickBot="1" x14ac:dyDescent="0.4">
      <c r="B7" s="3"/>
      <c r="C7" s="3"/>
      <c r="D7" s="3"/>
      <c r="E7" s="3"/>
      <c r="F7" s="3"/>
      <c r="G7" s="3"/>
      <c r="H7" s="3"/>
    </row>
    <row r="8" spans="2:8" ht="16" thickBot="1" x14ac:dyDescent="0.4">
      <c r="B8" s="45" t="s">
        <v>2</v>
      </c>
      <c r="C8" s="46"/>
      <c r="D8" s="46"/>
      <c r="E8" s="46"/>
      <c r="F8" s="47"/>
      <c r="G8" s="4">
        <v>43465</v>
      </c>
      <c r="H8" s="4">
        <v>43830</v>
      </c>
    </row>
    <row r="9" spans="2:8" x14ac:dyDescent="0.35">
      <c r="B9" s="5"/>
      <c r="G9" s="6"/>
      <c r="H9" s="6"/>
    </row>
    <row r="10" spans="2:8" x14ac:dyDescent="0.35">
      <c r="B10" s="7" t="s">
        <v>3</v>
      </c>
      <c r="C10" s="8"/>
      <c r="D10" s="8"/>
      <c r="E10" s="8"/>
      <c r="F10" s="8"/>
      <c r="G10" s="9">
        <f>SUM(G11:G15)</f>
        <v>237675</v>
      </c>
      <c r="H10" s="9">
        <f>SUM(H11:H15)</f>
        <v>335683.72</v>
      </c>
    </row>
    <row r="11" spans="2:8" x14ac:dyDescent="0.35">
      <c r="B11" s="5"/>
      <c r="C11" t="s">
        <v>4</v>
      </c>
      <c r="G11" s="6">
        <v>22575</v>
      </c>
      <c r="H11" s="6">
        <v>25993.55</v>
      </c>
    </row>
    <row r="12" spans="2:8" x14ac:dyDescent="0.35">
      <c r="B12" s="5"/>
      <c r="C12" t="s">
        <v>5</v>
      </c>
      <c r="G12" s="6"/>
      <c r="H12" s="6"/>
    </row>
    <row r="13" spans="2:8" x14ac:dyDescent="0.35">
      <c r="B13" s="5"/>
      <c r="C13" t="s">
        <v>6</v>
      </c>
      <c r="G13" s="6"/>
      <c r="H13" s="6"/>
    </row>
    <row r="14" spans="2:8" x14ac:dyDescent="0.35">
      <c r="B14" s="5"/>
      <c r="C14" t="s">
        <v>7</v>
      </c>
      <c r="G14" s="6">
        <v>215100</v>
      </c>
      <c r="H14" s="6">
        <v>305930.98</v>
      </c>
    </row>
    <row r="15" spans="2:8" x14ac:dyDescent="0.35">
      <c r="B15" s="5"/>
      <c r="C15" t="s">
        <v>8</v>
      </c>
      <c r="G15" s="6">
        <v>0</v>
      </c>
      <c r="H15" s="6">
        <v>3759.19</v>
      </c>
    </row>
    <row r="16" spans="2:8" x14ac:dyDescent="0.35">
      <c r="B16" s="5"/>
      <c r="G16" s="6"/>
      <c r="H16" s="6"/>
    </row>
    <row r="17" spans="2:8" x14ac:dyDescent="0.35">
      <c r="B17" s="7" t="s">
        <v>9</v>
      </c>
      <c r="C17" s="8"/>
      <c r="D17" s="8"/>
      <c r="E17" s="8"/>
      <c r="F17" s="8"/>
      <c r="G17" s="9">
        <f>+G18+G19</f>
        <v>-34101.519999999997</v>
      </c>
      <c r="H17" s="9">
        <f>+H18+H19</f>
        <v>-12000</v>
      </c>
    </row>
    <row r="18" spans="2:8" x14ac:dyDescent="0.35">
      <c r="B18" s="5"/>
      <c r="C18" t="s">
        <v>10</v>
      </c>
      <c r="G18" s="6">
        <v>-34101.519999999997</v>
      </c>
      <c r="H18" s="6">
        <v>-12000</v>
      </c>
    </row>
    <row r="19" spans="2:8" x14ac:dyDescent="0.35">
      <c r="B19" s="5"/>
      <c r="C19" t="s">
        <v>11</v>
      </c>
      <c r="G19" s="10">
        <v>0</v>
      </c>
      <c r="H19" s="10">
        <v>0</v>
      </c>
    </row>
    <row r="20" spans="2:8" x14ac:dyDescent="0.35">
      <c r="B20" s="7" t="s">
        <v>12</v>
      </c>
      <c r="C20" s="8"/>
      <c r="D20" s="8"/>
      <c r="E20" s="8"/>
      <c r="F20" s="8"/>
      <c r="G20" s="9">
        <v>0</v>
      </c>
      <c r="H20" s="9">
        <v>0</v>
      </c>
    </row>
    <row r="21" spans="2:8" x14ac:dyDescent="0.35">
      <c r="B21" s="5"/>
      <c r="G21" s="10"/>
      <c r="H21" s="10"/>
    </row>
    <row r="22" spans="2:8" x14ac:dyDescent="0.35">
      <c r="B22" s="5"/>
      <c r="G22" s="10"/>
      <c r="H22" s="10"/>
    </row>
    <row r="23" spans="2:8" x14ac:dyDescent="0.35">
      <c r="B23" s="7" t="s">
        <v>13</v>
      </c>
      <c r="C23" s="8"/>
      <c r="D23" s="8"/>
      <c r="E23" s="8"/>
      <c r="F23" s="8"/>
      <c r="G23" s="9">
        <f>SUM(G24:G25)</f>
        <v>-94185.04</v>
      </c>
      <c r="H23" s="9">
        <f>SUM(H24:H25)</f>
        <v>-85864.99</v>
      </c>
    </row>
    <row r="24" spans="2:8" x14ac:dyDescent="0.35">
      <c r="B24" s="5"/>
      <c r="C24" t="s">
        <v>14</v>
      </c>
      <c r="G24" s="6">
        <v>-75685.56</v>
      </c>
      <c r="H24" s="6">
        <v>-70148.89</v>
      </c>
    </row>
    <row r="25" spans="2:8" x14ac:dyDescent="0.35">
      <c r="B25" s="5"/>
      <c r="C25" t="s">
        <v>15</v>
      </c>
      <c r="G25" s="6">
        <v>-18499.48</v>
      </c>
      <c r="H25" s="6">
        <v>-15716.1</v>
      </c>
    </row>
    <row r="26" spans="2:8" x14ac:dyDescent="0.35">
      <c r="B26" s="5"/>
      <c r="G26" s="10"/>
      <c r="H26" s="10"/>
    </row>
    <row r="27" spans="2:8" x14ac:dyDescent="0.35">
      <c r="B27" s="7" t="s">
        <v>16</v>
      </c>
      <c r="C27" s="8"/>
      <c r="D27" s="8"/>
      <c r="E27" s="8"/>
      <c r="F27" s="8"/>
      <c r="G27" s="9">
        <f>SUM(G28:G30)</f>
        <v>-106360.01</v>
      </c>
      <c r="H27" s="9">
        <f>SUM(H28:H30)</f>
        <v>-211420.66</v>
      </c>
    </row>
    <row r="28" spans="2:8" x14ac:dyDescent="0.35">
      <c r="B28" s="5"/>
      <c r="C28" t="s">
        <v>17</v>
      </c>
      <c r="G28" s="10">
        <v>-106360.01</v>
      </c>
      <c r="H28" s="10">
        <v>-211420.66</v>
      </c>
    </row>
    <row r="29" spans="2:8" x14ac:dyDescent="0.35">
      <c r="B29" s="5"/>
      <c r="C29" t="s">
        <v>18</v>
      </c>
      <c r="G29" s="9">
        <v>0</v>
      </c>
      <c r="H29" s="9">
        <v>0</v>
      </c>
    </row>
    <row r="30" spans="2:8" x14ac:dyDescent="0.35">
      <c r="B30" s="5"/>
      <c r="C30" t="s">
        <v>19</v>
      </c>
      <c r="G30" s="10">
        <v>0</v>
      </c>
      <c r="H30" s="10">
        <v>0</v>
      </c>
    </row>
    <row r="31" spans="2:8" x14ac:dyDescent="0.35">
      <c r="B31" s="5"/>
      <c r="G31" s="10" t="s">
        <v>20</v>
      </c>
      <c r="H31" s="10" t="s">
        <v>20</v>
      </c>
    </row>
    <row r="32" spans="2:8" x14ac:dyDescent="0.35">
      <c r="B32" s="7" t="s">
        <v>21</v>
      </c>
      <c r="C32" s="8"/>
      <c r="D32" s="8"/>
      <c r="E32" s="8"/>
      <c r="F32" s="8"/>
      <c r="G32" s="9">
        <v>-806.7</v>
      </c>
      <c r="H32" s="9">
        <v>-806.7</v>
      </c>
    </row>
    <row r="33" spans="2:8" ht="15" thickBot="1" x14ac:dyDescent="0.4">
      <c r="B33" s="12"/>
      <c r="C33" s="13"/>
      <c r="D33" s="13"/>
      <c r="E33" s="13"/>
      <c r="F33" s="13"/>
      <c r="G33" s="14"/>
      <c r="H33" s="14"/>
    </row>
    <row r="34" spans="2:8" ht="21.75" customHeight="1" thickBot="1" x14ac:dyDescent="0.4">
      <c r="B34" s="45" t="s">
        <v>22</v>
      </c>
      <c r="C34" s="46"/>
      <c r="D34" s="46"/>
      <c r="E34" s="46"/>
      <c r="F34" s="47"/>
      <c r="G34" s="15">
        <f>+G10+G17+G20+G23+G27+G32</f>
        <v>2221.7300000000223</v>
      </c>
      <c r="H34" s="15">
        <f>+H10+H17+H20+H23+H27+H32</f>
        <v>25591.369999999977</v>
      </c>
    </row>
    <row r="35" spans="2:8" ht="27" customHeight="1" thickBot="1" x14ac:dyDescent="0.4">
      <c r="B35" s="16" t="s">
        <v>23</v>
      </c>
      <c r="C35" s="8"/>
      <c r="D35" s="8"/>
      <c r="E35" s="8"/>
      <c r="F35" s="8"/>
      <c r="G35" s="17">
        <v>0</v>
      </c>
      <c r="H35" s="17">
        <v>0</v>
      </c>
    </row>
    <row r="36" spans="2:8" ht="21.75" customHeight="1" thickBot="1" x14ac:dyDescent="0.4">
      <c r="B36" s="45" t="s">
        <v>22</v>
      </c>
      <c r="C36" s="46"/>
      <c r="D36" s="46"/>
      <c r="E36" s="46"/>
      <c r="F36" s="47"/>
      <c r="G36" s="15">
        <f>+G34-G35</f>
        <v>2221.7300000000223</v>
      </c>
      <c r="H36" s="15">
        <f>+H34-H35</f>
        <v>25591.369999999977</v>
      </c>
    </row>
    <row r="37" spans="2:8" x14ac:dyDescent="0.35">
      <c r="G37" s="11"/>
      <c r="H37" s="11"/>
    </row>
    <row r="38" spans="2:8" x14ac:dyDescent="0.35">
      <c r="G38" s="11"/>
      <c r="H38" s="11"/>
    </row>
  </sheetData>
  <mergeCells count="5">
    <mergeCell ref="C3:F3"/>
    <mergeCell ref="B5:F5"/>
    <mergeCell ref="B8:F8"/>
    <mergeCell ref="B34:F34"/>
    <mergeCell ref="B36:F36"/>
  </mergeCells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9"/>
  <sheetViews>
    <sheetView tabSelected="1" topLeftCell="A19" zoomScaleNormal="100" workbookViewId="0">
      <selection activeCell="G43" sqref="G43"/>
    </sheetView>
  </sheetViews>
  <sheetFormatPr baseColWidth="10" defaultColWidth="11.453125" defaultRowHeight="14.5" x14ac:dyDescent="0.35"/>
  <cols>
    <col min="1" max="1" width="7.26953125" customWidth="1"/>
    <col min="2" max="2" width="59.26953125" customWidth="1"/>
    <col min="3" max="4" width="17.54296875" customWidth="1"/>
    <col min="5" max="5" width="13" bestFit="1" customWidth="1"/>
    <col min="6" max="10" width="9.1796875" customWidth="1"/>
    <col min="11" max="11" width="11" bestFit="1" customWidth="1"/>
    <col min="12" max="249" width="9.1796875" customWidth="1"/>
  </cols>
  <sheetData>
    <row r="2" spans="2:12" ht="21" x14ac:dyDescent="0.5">
      <c r="B2" s="18" t="s">
        <v>0</v>
      </c>
      <c r="C2" s="19"/>
      <c r="D2" s="19"/>
    </row>
    <row r="3" spans="2:12" ht="18.5" x14ac:dyDescent="0.45">
      <c r="B3" s="1"/>
    </row>
    <row r="4" spans="2:12" ht="18.5" x14ac:dyDescent="0.45">
      <c r="B4" s="2" t="s">
        <v>1</v>
      </c>
      <c r="C4" s="2"/>
      <c r="D4" s="20"/>
    </row>
    <row r="6" spans="2:12" ht="15" thickBot="1" x14ac:dyDescent="0.4">
      <c r="B6" s="21"/>
      <c r="C6" s="22"/>
      <c r="D6" s="22"/>
      <c r="E6" s="23"/>
      <c r="F6" s="24"/>
      <c r="G6" s="24"/>
      <c r="H6" s="24"/>
      <c r="I6" s="24"/>
      <c r="J6" s="24"/>
      <c r="K6" s="24"/>
      <c r="L6" s="24"/>
    </row>
    <row r="7" spans="2:12" ht="30" customHeight="1" thickBot="1" x14ac:dyDescent="0.4">
      <c r="B7" s="25" t="s">
        <v>24</v>
      </c>
      <c r="C7" s="26">
        <v>43465</v>
      </c>
      <c r="D7" s="26">
        <v>43830</v>
      </c>
      <c r="E7" s="23"/>
      <c r="F7" s="24"/>
      <c r="G7" s="24"/>
      <c r="H7" s="24"/>
      <c r="I7" s="24"/>
      <c r="J7" s="24"/>
      <c r="K7" s="24"/>
      <c r="L7" s="24"/>
    </row>
    <row r="8" spans="2:12" x14ac:dyDescent="0.35">
      <c r="B8" s="27"/>
      <c r="C8" s="28"/>
      <c r="D8" s="28"/>
      <c r="E8" s="23"/>
      <c r="F8" s="24"/>
      <c r="G8" s="24"/>
      <c r="H8" s="24"/>
      <c r="I8" s="24"/>
      <c r="J8" s="24"/>
      <c r="K8" s="24"/>
      <c r="L8" s="24"/>
    </row>
    <row r="9" spans="2:12" x14ac:dyDescent="0.35">
      <c r="B9" s="29" t="s">
        <v>25</v>
      </c>
      <c r="C9" s="17">
        <f>+C10+C12</f>
        <v>2432.3700000000003</v>
      </c>
      <c r="D9" s="17">
        <f>+D10+D12</f>
        <v>2757.57</v>
      </c>
      <c r="E9" s="23"/>
      <c r="F9" s="24"/>
      <c r="G9" s="24"/>
      <c r="H9" s="24"/>
      <c r="I9" s="24"/>
      <c r="J9" s="24"/>
      <c r="K9" s="24"/>
      <c r="L9" s="24"/>
    </row>
    <row r="10" spans="2:12" x14ac:dyDescent="0.35">
      <c r="B10" s="30" t="s">
        <v>26</v>
      </c>
      <c r="C10" s="9">
        <f>+C11</f>
        <v>2420.09</v>
      </c>
      <c r="D10" s="9">
        <f>+D11</f>
        <v>1613.39</v>
      </c>
      <c r="E10" s="23"/>
      <c r="F10" s="24"/>
      <c r="G10" s="24"/>
      <c r="H10" s="24"/>
      <c r="I10" s="24"/>
      <c r="J10" s="24"/>
      <c r="K10" s="24"/>
      <c r="L10" s="24"/>
    </row>
    <row r="11" spans="2:12" x14ac:dyDescent="0.35">
      <c r="B11" s="31" t="s">
        <v>27</v>
      </c>
      <c r="C11" s="10">
        <v>2420.09</v>
      </c>
      <c r="D11" s="10">
        <f>2420.09-806.7</f>
        <v>1613.39</v>
      </c>
      <c r="E11" s="23"/>
      <c r="F11" s="24"/>
      <c r="G11" s="24"/>
      <c r="H11" s="24"/>
      <c r="I11" s="24"/>
      <c r="J11" s="24"/>
      <c r="K11" s="24"/>
      <c r="L11" s="24"/>
    </row>
    <row r="12" spans="2:12" x14ac:dyDescent="0.35">
      <c r="B12" s="30" t="s">
        <v>28</v>
      </c>
      <c r="C12" s="9">
        <f>+C13</f>
        <v>12.28</v>
      </c>
      <c r="D12" s="9">
        <f>+D13</f>
        <v>1144.18</v>
      </c>
      <c r="E12" s="23"/>
      <c r="F12" s="24"/>
      <c r="G12" s="24"/>
      <c r="H12" s="24"/>
      <c r="I12" s="24"/>
      <c r="J12" s="24"/>
      <c r="K12" s="24"/>
      <c r="L12" s="24"/>
    </row>
    <row r="13" spans="2:12" x14ac:dyDescent="0.35">
      <c r="B13" s="31" t="s">
        <v>29</v>
      </c>
      <c r="C13" s="10">
        <v>12.28</v>
      </c>
      <c r="D13" s="10">
        <v>1144.18</v>
      </c>
      <c r="E13" s="23"/>
      <c r="F13" s="24"/>
      <c r="G13" s="24"/>
      <c r="H13" s="24"/>
      <c r="I13" s="24"/>
      <c r="J13" s="24"/>
      <c r="K13" s="24"/>
      <c r="L13" s="24"/>
    </row>
    <row r="14" spans="2:12" x14ac:dyDescent="0.35">
      <c r="B14" s="30"/>
      <c r="C14" s="32"/>
      <c r="D14" s="32"/>
      <c r="E14" s="23"/>
      <c r="F14" s="24"/>
      <c r="G14" s="24"/>
      <c r="H14" s="24"/>
      <c r="I14" s="24"/>
      <c r="J14" s="24"/>
      <c r="K14" s="24"/>
      <c r="L14" s="24"/>
    </row>
    <row r="15" spans="2:12" ht="22.5" customHeight="1" x14ac:dyDescent="0.35">
      <c r="B15" s="29" t="s">
        <v>30</v>
      </c>
      <c r="C15" s="17">
        <f>+C16+C22</f>
        <v>167559.72999999998</v>
      </c>
      <c r="D15" s="17">
        <f>+D16+D20+D22</f>
        <v>273295.04999999993</v>
      </c>
      <c r="E15" s="23"/>
      <c r="F15" s="24"/>
      <c r="G15" s="24"/>
      <c r="H15" s="24"/>
      <c r="I15" s="24"/>
      <c r="J15" s="24"/>
      <c r="K15" s="24"/>
      <c r="L15" s="24"/>
    </row>
    <row r="16" spans="2:12" ht="14.25" customHeight="1" x14ac:dyDescent="0.35">
      <c r="B16" s="33" t="s">
        <v>31</v>
      </c>
      <c r="C16" s="9">
        <f>SUM(C17:C19)</f>
        <v>115570.09999999999</v>
      </c>
      <c r="D16" s="9">
        <f>SUM(D17:D19)</f>
        <v>236465.08</v>
      </c>
      <c r="E16" s="23"/>
      <c r="F16" s="24"/>
      <c r="G16" s="24"/>
      <c r="H16" s="24"/>
      <c r="I16" s="24"/>
      <c r="J16" s="24"/>
      <c r="K16" s="24"/>
      <c r="L16" s="24"/>
    </row>
    <row r="17" spans="2:12" x14ac:dyDescent="0.35">
      <c r="B17" s="31" t="s">
        <v>32</v>
      </c>
      <c r="C17" s="10">
        <v>1497.37</v>
      </c>
      <c r="D17" s="6"/>
      <c r="E17" s="23"/>
      <c r="F17" s="24"/>
      <c r="G17" s="24"/>
      <c r="H17" s="24"/>
      <c r="I17" s="24"/>
      <c r="J17" s="24"/>
      <c r="K17" s="24"/>
      <c r="L17" s="24"/>
    </row>
    <row r="18" spans="2:12" x14ac:dyDescent="0.35">
      <c r="B18" s="31" t="s">
        <v>33</v>
      </c>
      <c r="C18" s="10">
        <v>31000</v>
      </c>
      <c r="D18" s="6">
        <v>34719.839999999997</v>
      </c>
      <c r="E18" s="23"/>
      <c r="F18" s="24"/>
      <c r="G18" s="24"/>
      <c r="H18" s="24"/>
      <c r="I18" s="24"/>
      <c r="J18" s="24"/>
      <c r="K18" s="24"/>
      <c r="L18" s="24"/>
    </row>
    <row r="19" spans="2:12" x14ac:dyDescent="0.35">
      <c r="B19" s="31" t="s">
        <v>34</v>
      </c>
      <c r="C19" s="10">
        <v>83072.73</v>
      </c>
      <c r="D19" s="10">
        <v>201745.24</v>
      </c>
      <c r="E19" s="23"/>
      <c r="F19" s="24"/>
      <c r="G19" s="24"/>
      <c r="H19" s="24"/>
      <c r="I19" s="24"/>
      <c r="J19" s="24"/>
      <c r="K19" s="24"/>
      <c r="L19" s="24"/>
    </row>
    <row r="20" spans="2:12" x14ac:dyDescent="0.35">
      <c r="B20" s="30" t="s">
        <v>35</v>
      </c>
      <c r="C20" s="10"/>
      <c r="D20" s="9">
        <f>SUM(D21)</f>
        <v>34861.5</v>
      </c>
      <c r="E20" s="23"/>
      <c r="F20" s="24"/>
      <c r="G20" s="24"/>
      <c r="H20" s="24"/>
      <c r="I20" s="24"/>
      <c r="J20" s="24"/>
      <c r="K20" s="24"/>
      <c r="L20" s="24"/>
    </row>
    <row r="21" spans="2:12" x14ac:dyDescent="0.35">
      <c r="B21" s="31" t="s">
        <v>36</v>
      </c>
      <c r="C21" s="10"/>
      <c r="D21" s="10">
        <v>34861.5</v>
      </c>
      <c r="E21" s="23"/>
      <c r="F21" s="24"/>
      <c r="G21" s="24"/>
      <c r="H21" s="24"/>
      <c r="I21" s="24"/>
      <c r="J21" s="24"/>
      <c r="K21" s="24"/>
      <c r="L21" s="24"/>
    </row>
    <row r="22" spans="2:12" x14ac:dyDescent="0.35">
      <c r="B22" s="30" t="s">
        <v>37</v>
      </c>
      <c r="C22" s="9">
        <f>+C23</f>
        <v>51989.63</v>
      </c>
      <c r="D22" s="9">
        <f>+D23</f>
        <v>1968.47</v>
      </c>
      <c r="E22" s="23"/>
      <c r="F22" s="24"/>
      <c r="G22" s="24"/>
      <c r="H22" s="24"/>
      <c r="I22" s="24"/>
      <c r="J22" s="24"/>
      <c r="K22" s="24"/>
      <c r="L22" s="24"/>
    </row>
    <row r="23" spans="2:12" x14ac:dyDescent="0.35">
      <c r="B23" s="31" t="s">
        <v>38</v>
      </c>
      <c r="C23" s="10">
        <v>51989.63</v>
      </c>
      <c r="D23" s="10">
        <v>1968.47</v>
      </c>
      <c r="E23" s="23"/>
      <c r="F23" s="24"/>
      <c r="G23" s="24"/>
      <c r="H23" s="24"/>
      <c r="I23" s="24"/>
      <c r="J23" s="24"/>
      <c r="K23" s="24"/>
      <c r="L23" s="24"/>
    </row>
    <row r="24" spans="2:12" ht="15" thickBot="1" x14ac:dyDescent="0.4">
      <c r="B24" s="34"/>
      <c r="C24" s="35"/>
      <c r="D24" s="35"/>
      <c r="E24" s="23"/>
      <c r="F24" s="24"/>
      <c r="G24" s="24"/>
      <c r="H24" s="24"/>
      <c r="I24" s="24"/>
      <c r="J24" s="24"/>
      <c r="K24" s="24"/>
      <c r="L24" s="24"/>
    </row>
    <row r="25" spans="2:12" ht="21.75" customHeight="1" thickBot="1" x14ac:dyDescent="0.4">
      <c r="B25" s="25" t="s">
        <v>39</v>
      </c>
      <c r="C25" s="15">
        <f>+C9+C15</f>
        <v>169992.09999999998</v>
      </c>
      <c r="D25" s="15">
        <f>+D9+D15</f>
        <v>276052.61999999994</v>
      </c>
      <c r="E25" s="23"/>
      <c r="F25" s="24"/>
      <c r="G25" s="24"/>
      <c r="H25" s="24"/>
      <c r="I25" s="24"/>
      <c r="J25" s="24"/>
      <c r="K25" s="24"/>
      <c r="L25" s="24"/>
    </row>
    <row r="26" spans="2:12" x14ac:dyDescent="0.35">
      <c r="B26" s="36"/>
      <c r="C26" s="23"/>
      <c r="D26" s="23"/>
      <c r="E26" s="23"/>
      <c r="F26" s="24"/>
      <c r="G26" s="24"/>
      <c r="H26" s="24"/>
      <c r="I26" s="24"/>
      <c r="J26" s="24"/>
      <c r="K26" s="24"/>
      <c r="L26" s="24"/>
    </row>
    <row r="27" spans="2:12" x14ac:dyDescent="0.35">
      <c r="B27" s="37" t="s">
        <v>40</v>
      </c>
      <c r="C27" s="11">
        <v>26320</v>
      </c>
      <c r="D27" s="11">
        <f>+D15-D39</f>
        <v>70679.169999999925</v>
      </c>
      <c r="E27" s="23"/>
      <c r="F27" s="24"/>
      <c r="G27" s="24"/>
      <c r="H27" s="24"/>
      <c r="I27" s="24"/>
      <c r="J27" s="24"/>
      <c r="K27" s="24"/>
      <c r="L27" s="24"/>
    </row>
    <row r="28" spans="2:12" x14ac:dyDescent="0.35">
      <c r="B28" s="37"/>
      <c r="C28" s="11"/>
      <c r="D28" s="11"/>
      <c r="E28" s="23"/>
      <c r="F28" s="24"/>
      <c r="G28" s="24"/>
      <c r="H28" s="24"/>
      <c r="I28" s="24"/>
      <c r="J28" s="24"/>
      <c r="K28" s="24"/>
      <c r="L28" s="24"/>
    </row>
    <row r="29" spans="2:12" x14ac:dyDescent="0.35">
      <c r="B29" s="37"/>
      <c r="C29" s="11"/>
      <c r="D29" s="11"/>
      <c r="E29" s="23"/>
      <c r="F29" s="24"/>
      <c r="G29" s="24"/>
      <c r="H29" s="24"/>
      <c r="I29" s="24"/>
      <c r="J29" s="24"/>
      <c r="K29" s="24"/>
      <c r="L29" s="24"/>
    </row>
    <row r="30" spans="2:12" ht="15" thickBot="1" x14ac:dyDescent="0.4">
      <c r="B30" s="37"/>
      <c r="C30" s="11"/>
      <c r="D30" s="11"/>
      <c r="E30" s="23"/>
      <c r="F30" s="24"/>
      <c r="G30" s="24"/>
      <c r="H30" s="24"/>
      <c r="I30" s="24"/>
      <c r="J30" s="24"/>
      <c r="K30" s="24"/>
      <c r="L30" s="24"/>
    </row>
    <row r="31" spans="2:12" ht="30" customHeight="1" thickBot="1" x14ac:dyDescent="0.4">
      <c r="B31" s="25" t="s">
        <v>41</v>
      </c>
      <c r="C31" s="4">
        <v>43465</v>
      </c>
      <c r="D31" s="4">
        <v>43830</v>
      </c>
      <c r="E31" s="24"/>
      <c r="F31" s="24"/>
      <c r="G31" s="24"/>
      <c r="H31" s="24"/>
      <c r="I31" s="24"/>
      <c r="J31" s="24"/>
      <c r="K31" s="24"/>
    </row>
    <row r="32" spans="2:12" x14ac:dyDescent="0.35">
      <c r="B32" s="27"/>
      <c r="C32" s="28"/>
      <c r="D32" s="28"/>
      <c r="E32" s="24"/>
      <c r="F32" s="24"/>
      <c r="G32" s="24"/>
      <c r="H32" s="24"/>
      <c r="I32" s="24"/>
      <c r="J32" s="24"/>
      <c r="K32" s="24"/>
    </row>
    <row r="33" spans="2:11" ht="22.5" customHeight="1" x14ac:dyDescent="0.35">
      <c r="B33" s="29" t="s">
        <v>42</v>
      </c>
      <c r="C33" s="17">
        <f>+C34</f>
        <v>28752.37</v>
      </c>
      <c r="D33" s="38">
        <f>+D34</f>
        <v>73436.740000000005</v>
      </c>
      <c r="E33" s="24"/>
      <c r="F33" s="24"/>
      <c r="G33" s="24"/>
      <c r="H33" s="24"/>
      <c r="I33" s="24"/>
      <c r="J33" s="24"/>
      <c r="K33" s="24"/>
    </row>
    <row r="34" spans="2:11" ht="16.5" customHeight="1" x14ac:dyDescent="0.35">
      <c r="B34" s="29" t="s">
        <v>43</v>
      </c>
      <c r="C34" s="17">
        <f>+C35+C37</f>
        <v>28752.37</v>
      </c>
      <c r="D34" s="38">
        <f>+D35+D37</f>
        <v>73436.740000000005</v>
      </c>
      <c r="E34" s="24"/>
      <c r="F34" s="24"/>
      <c r="G34" s="24"/>
      <c r="H34" s="24"/>
      <c r="I34" s="24"/>
      <c r="J34" s="24"/>
      <c r="K34" s="24"/>
    </row>
    <row r="35" spans="2:11" ht="14.25" customHeight="1" x14ac:dyDescent="0.35">
      <c r="B35" s="33" t="s">
        <v>44</v>
      </c>
      <c r="C35" s="9">
        <f>+C36</f>
        <v>26733.09</v>
      </c>
      <c r="D35" s="39">
        <f>+D36</f>
        <v>47845.37</v>
      </c>
      <c r="E35" s="24"/>
      <c r="F35" s="24"/>
      <c r="G35" s="24"/>
      <c r="H35" s="24"/>
      <c r="I35" s="24"/>
      <c r="J35" s="24"/>
      <c r="K35" s="24"/>
    </row>
    <row r="36" spans="2:11" x14ac:dyDescent="0.35">
      <c r="B36" s="31" t="s">
        <v>45</v>
      </c>
      <c r="C36" s="10">
        <v>26733.09</v>
      </c>
      <c r="D36" s="6">
        <v>47845.37</v>
      </c>
      <c r="E36" s="24"/>
      <c r="F36" s="24"/>
      <c r="G36" s="24"/>
      <c r="H36" s="24"/>
      <c r="I36" s="24"/>
      <c r="J36" s="24"/>
      <c r="K36" s="24"/>
    </row>
    <row r="37" spans="2:11" ht="15" customHeight="1" x14ac:dyDescent="0.35">
      <c r="B37" s="33" t="s">
        <v>46</v>
      </c>
      <c r="C37" s="40">
        <v>2019.28</v>
      </c>
      <c r="D37" s="41">
        <v>25591.37</v>
      </c>
      <c r="E37" s="24"/>
      <c r="F37" s="24"/>
      <c r="G37" s="24"/>
      <c r="H37" s="24"/>
      <c r="I37" s="24"/>
      <c r="J37" s="24"/>
      <c r="K37" s="24"/>
    </row>
    <row r="38" spans="2:11" x14ac:dyDescent="0.35">
      <c r="B38" s="31"/>
      <c r="C38" s="10"/>
      <c r="D38" s="10"/>
      <c r="E38" s="24"/>
      <c r="F38" s="24"/>
      <c r="G38" s="24"/>
      <c r="H38" s="24"/>
      <c r="I38" s="24"/>
      <c r="J38" s="24"/>
      <c r="K38" s="24"/>
    </row>
    <row r="39" spans="2:11" ht="22.5" customHeight="1" x14ac:dyDescent="0.35">
      <c r="B39" s="29" t="s">
        <v>47</v>
      </c>
      <c r="C39" s="9">
        <f>+C40+C45</f>
        <v>141239.73000000001</v>
      </c>
      <c r="D39" s="9">
        <f>+D40+D43+D45</f>
        <v>202615.88</v>
      </c>
      <c r="E39" s="24"/>
      <c r="F39" s="24"/>
      <c r="G39" s="24"/>
      <c r="H39" s="24"/>
      <c r="I39" s="24"/>
      <c r="J39" s="24"/>
      <c r="K39" s="24"/>
    </row>
    <row r="40" spans="2:11" ht="15" customHeight="1" x14ac:dyDescent="0.35">
      <c r="B40" s="33" t="s">
        <v>48</v>
      </c>
      <c r="C40" s="9">
        <f>+C42</f>
        <v>108000</v>
      </c>
      <c r="D40" s="9">
        <f>SUM(D41:D42)</f>
        <v>103270.99</v>
      </c>
      <c r="E40" s="24"/>
      <c r="F40" s="24"/>
      <c r="G40" s="24"/>
      <c r="H40" s="24"/>
      <c r="I40" s="24"/>
      <c r="J40" s="24"/>
      <c r="K40" s="24"/>
    </row>
    <row r="41" spans="2:11" ht="15" customHeight="1" x14ac:dyDescent="0.35">
      <c r="B41" s="42" t="s">
        <v>49</v>
      </c>
      <c r="C41" s="10">
        <v>0</v>
      </c>
      <c r="D41" s="10">
        <v>4529.25</v>
      </c>
      <c r="E41" s="24"/>
      <c r="F41" s="24"/>
      <c r="G41" s="24"/>
      <c r="H41" s="24"/>
      <c r="I41" s="24"/>
      <c r="J41" s="24"/>
      <c r="K41" s="24"/>
    </row>
    <row r="42" spans="2:11" ht="15" customHeight="1" x14ac:dyDescent="0.35">
      <c r="B42" s="31" t="s">
        <v>50</v>
      </c>
      <c r="C42" s="10">
        <v>108000</v>
      </c>
      <c r="D42" s="10">
        <v>98741.74</v>
      </c>
      <c r="E42" s="24"/>
      <c r="F42" s="24"/>
      <c r="G42" s="24"/>
      <c r="H42" s="24"/>
      <c r="I42" s="24"/>
      <c r="J42" s="24"/>
      <c r="K42" s="24"/>
    </row>
    <row r="43" spans="2:11" ht="15" customHeight="1" x14ac:dyDescent="0.35">
      <c r="B43" s="33" t="s">
        <v>51</v>
      </c>
      <c r="C43" s="9">
        <f>+C44</f>
        <v>0</v>
      </c>
      <c r="D43" s="9">
        <f>+D44</f>
        <v>35000</v>
      </c>
      <c r="E43" s="24"/>
      <c r="F43" s="24"/>
      <c r="G43" s="24"/>
      <c r="H43" s="24"/>
      <c r="I43" s="24"/>
      <c r="J43" s="24"/>
      <c r="K43" s="24"/>
    </row>
    <row r="44" spans="2:11" ht="15" customHeight="1" x14ac:dyDescent="0.35">
      <c r="B44" s="31" t="s">
        <v>52</v>
      </c>
      <c r="C44" s="10">
        <v>0</v>
      </c>
      <c r="D44" s="10">
        <v>35000</v>
      </c>
      <c r="E44" s="24"/>
      <c r="F44" s="24"/>
      <c r="G44" s="24"/>
      <c r="H44" s="24"/>
      <c r="I44" s="24"/>
      <c r="J44" s="24"/>
      <c r="K44" s="24"/>
    </row>
    <row r="45" spans="2:11" ht="15" customHeight="1" x14ac:dyDescent="0.35">
      <c r="B45" s="33" t="s">
        <v>53</v>
      </c>
      <c r="C45" s="9">
        <f>SUM(C46:C47)</f>
        <v>33239.730000000003</v>
      </c>
      <c r="D45" s="9">
        <f>SUM(D46:D47)</f>
        <v>64344.89</v>
      </c>
      <c r="E45" s="24"/>
      <c r="F45" s="24"/>
      <c r="G45" s="24"/>
      <c r="H45" s="24"/>
      <c r="I45" s="24"/>
      <c r="J45" s="24"/>
      <c r="K45" s="24"/>
    </row>
    <row r="46" spans="2:11" ht="15" customHeight="1" x14ac:dyDescent="0.35">
      <c r="B46" s="31" t="s">
        <v>54</v>
      </c>
      <c r="C46" s="10">
        <v>25737.93</v>
      </c>
      <c r="D46" s="10">
        <v>59356.67</v>
      </c>
      <c r="E46" s="24"/>
      <c r="F46" s="24"/>
      <c r="G46" s="24"/>
      <c r="H46" s="24"/>
      <c r="I46" s="24"/>
      <c r="J46" s="24"/>
      <c r="K46" s="24"/>
    </row>
    <row r="47" spans="2:11" ht="15" customHeight="1" x14ac:dyDescent="0.35">
      <c r="B47" s="31" t="s">
        <v>55</v>
      </c>
      <c r="C47" s="10">
        <v>7501.8</v>
      </c>
      <c r="D47" s="10">
        <v>4988.22</v>
      </c>
      <c r="E47" s="24"/>
      <c r="F47" s="24"/>
      <c r="G47" s="24"/>
      <c r="H47" s="24"/>
      <c r="I47" s="24"/>
      <c r="J47" s="24"/>
      <c r="K47" s="24"/>
    </row>
    <row r="48" spans="2:11" ht="15" thickBot="1" x14ac:dyDescent="0.4">
      <c r="B48" s="34"/>
      <c r="C48" s="35"/>
      <c r="D48" s="35"/>
      <c r="E48" s="24"/>
      <c r="F48" s="24"/>
      <c r="G48" s="24"/>
      <c r="H48" s="24"/>
      <c r="I48" s="24"/>
      <c r="J48" s="24"/>
      <c r="K48" s="24"/>
    </row>
    <row r="49" spans="2:11" ht="21.75" customHeight="1" thickBot="1" x14ac:dyDescent="0.4">
      <c r="B49" s="25" t="s">
        <v>56</v>
      </c>
      <c r="C49" s="15">
        <f>+C33+C39</f>
        <v>169992.1</v>
      </c>
      <c r="D49" s="15">
        <f>+D33+D39</f>
        <v>276052.62</v>
      </c>
      <c r="E49" s="24"/>
      <c r="F49" s="24"/>
      <c r="G49" s="24"/>
      <c r="H49" s="24"/>
      <c r="I49" s="24"/>
      <c r="J49" s="24"/>
      <c r="K49" s="24"/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D11 C34:D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Compte Resultats 2019</vt:lpstr>
      <vt:lpstr>Estat Comptes 2019 ACTIU-PASSIU</vt:lpstr>
      <vt:lpstr>'Estat Comptes 2019 ACTIU-PASSIU'!Área_de_impresión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jrluesma</dc:creator>
  <cp:lastModifiedBy>Montserrat Pallarès Parellada</cp:lastModifiedBy>
  <dcterms:created xsi:type="dcterms:W3CDTF">2020-06-10T18:50:09Z</dcterms:created>
  <dcterms:modified xsi:type="dcterms:W3CDTF">2023-06-14T21:27:09Z</dcterms:modified>
</cp:coreProperties>
</file>